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18" documentId="120_S{2AC9BD13-BADA-5192-A53E-5A8FF88502F6}" xr6:coauthVersionLast="47" xr6:coauthVersionMax="47" xr10:uidLastSave="{D9537625-7550-4B20-8090-A5D0BC3C58B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1" i="4"/>
  <c r="L42" i="4"/>
  <c r="L43" i="4"/>
  <c r="L44" i="4"/>
  <c r="J41" i="4"/>
  <c r="J42" i="4"/>
  <c r="J43" i="4"/>
  <c r="J44" i="4"/>
  <c r="I41" i="4"/>
  <c r="I42" i="4"/>
  <c r="I43" i="4"/>
  <c r="I44" i="4"/>
  <c r="B41" i="4"/>
  <c r="B42" i="4"/>
  <c r="B43" i="4"/>
  <c r="B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L38" i="4"/>
  <c r="L39" i="4"/>
  <c r="L40" i="4"/>
  <c r="J38" i="4"/>
  <c r="J39" i="4"/>
  <c r="J40" i="4"/>
  <c r="I38" i="4"/>
  <c r="I39" i="4"/>
  <c r="I40" i="4"/>
  <c r="B38" i="4"/>
  <c r="B39" i="4"/>
  <c r="B40"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<sst xmlns="http://schemas.openxmlformats.org/spreadsheetml/2006/main" count="180294" uniqueCount="39130">
  <si>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</si>
  <si>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</si>
  <si>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</si>
  <si>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</si>
  <si>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</si>
  <si>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</si>
  <si>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</si>
  <si>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</si>
  <si>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</si>
  <si>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</si>
  <si>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</si>
  <si>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</si>
  <si>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</si>
  <si>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</si>
  <si>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</si>
  <si>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</si>
  <si>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</si>
  <si>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</si>
  <si>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</si>
  <si>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</si>
  <si>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</si>
  <si>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</si>
  <si>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</si>
  <si>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</si>
  <si>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</si>
  <si>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</si>
  <si>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</si>
  <si>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</si>
  <si>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</si>
  <si>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</si>
  <si>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</si>
  <si>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</si>
  <si>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</si>
  <si>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</si>
  <si>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</si>
  <si>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</si>
  <si>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</si>
  <si>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</si>
  <si>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</si>
  <si>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</si>
  <si>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</si>
  <si>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</si>
  <si>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</si>
  <si>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</si>
  <si>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</si>
  <si>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</si>
  <si>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</si>
  <si>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</si>
  <si>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</si>
  <si>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</si>
  <si>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</si>
  <si>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</si>
  <si>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</si>
  <si>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</si>
  <si>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</si>
  <si>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</si>
  <si>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</si>
  <si>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</si>
  <si>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</si>
  <si>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</si>
  <si>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</si>
  <si>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</si>
  <si>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</si>
  <si>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</si>
  <si>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</si>
  <si>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</si>
  <si>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</si>
  <si>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</si>
  <si>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</si>
  <si>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</si>
  <si>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</si>
  <si>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</si>
  <si>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</si>
  <si>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</si>
  <si>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</si>
  <si>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</si>
  <si>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</si>
  <si>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</si>
  <si>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</si>
  <si>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</si>
  <si>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</si>
  <si>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</si>
  <si>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</si>
  <si>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</si>
  <si>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</si>
  <si>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</si>
  <si>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</si>
  <si>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</si>
  <si>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</si>
  <si>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</si>
  <si>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</si>
  <si>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</si>
  <si>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</si>
  <si>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</si>
  <si>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</si>
  <si>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</si>
  <si>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</si>
  <si>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</si>
  <si>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</si>
  <si>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</si>
  <si>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</si>
  <si>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</si>
  <si>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</si>
  <si>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</si>
  <si>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</si>
  <si>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</si>
  <si>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</si>
  <si>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</si>
  <si>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</si>
  <si>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</si>
  <si>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</si>
  <si>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</si>
  <si>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</si>
  <si>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</si>
  <si>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</si>
  <si>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</si>
  <si>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</si>
  <si>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</si>
  <si>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</si>
  <si>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</si>
  <si>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</si>
  <si>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</si>
  <si>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</si>
  <si>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</si>
  <si>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</si>
  <si>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</si>
  <si>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</si>
  <si>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</si>
  <si>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</si>
  <si>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</si>
  <si>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</si>
  <si>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</si>
  <si>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</si>
  <si>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</si>
  <si>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</si>
  <si>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</si>
  <si>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</si>
  <si>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</si>
  <si>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</si>
  <si>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</si>
  <si>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</si>
  <si>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</si>
  <si>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</si>
  <si>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</si>
  <si>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</si>
  <si>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</si>
  <si>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</si>
  <si>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</si>
  <si>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</si>
  <si>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</si>
  <si>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</si>
  <si>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</si>
  <si>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</si>
  <si>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</si>
  <si>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</si>
  <si>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</si>
  <si>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</si>
  <si>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</si>
  <si>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</si>
  <si>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</si>
  <si>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</si>
  <si>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</si>
  <si>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</si>
  <si>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</si>
  <si>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</si>
  <si>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</si>
  <si>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</si>
  <si>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</si>
  <si>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</si>
  <si>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</si>
  <si>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</si>
  <si>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</si>
  <si>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</si>
  <si>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</si>
  <si>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</si>
  <si>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</si>
  <si>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</si>
  <si>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</si>
  <si>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</si>
  <si>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</si>
  <si>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</si>
  <si>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</si>
  <si>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</si>
  <si>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</si>
  <si>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</si>
  <si>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</si>
  <si>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</si>
  <si>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</si>
  <si>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</si>
  <si>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</si>
  <si>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</si>
  <si>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</si>
  <si>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</si>
  <si>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</si>
  <si>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</si>
  <si>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</si>
  <si>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</si>
  <si>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</si>
  <si>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</si>
  <si>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</si>
  <si>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</si>
  <si>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</si>
  <si>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</si>
  <si>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</si>
  <si>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</si>
  <si>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</si>
  <si>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</si>
  <si>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</si>
  <si>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</si>
  <si>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</si>
  <si>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</si>
  <si>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</si>
  <si>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</si>
  <si>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</si>
  <si>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</si>
  <si>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</si>
  <si>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</si>
  <si>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</si>
  <si>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</si>
  <si>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</si>
  <si>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</si>
  <si>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</si>
  <si>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</si>
  <si>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</si>
  <si>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</si>
  <si>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</si>
  <si>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</si>
  <si>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</si>
  <si>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</si>
  <si>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</si>
  <si>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</si>
  <si>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</si>
  <si>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</si>
  <si>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</si>
  <si>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</si>
  <si>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</si>
  <si>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</si>
  <si>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</si>
  <si>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</si>
  <si>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</si>
  <si>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</si>
  <si>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</si>
  <si>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</si>
  <si>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</si>
  <si>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</si>
  <si>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</si>
  <si>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</si>
  <si>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</si>
  <si>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</si>
  <si>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</si>
  <si>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</si>
  <si>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</si>
  <si>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</si>
  <si>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</si>
  <si>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</si>
  <si>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</si>
  <si>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</si>
  <si>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</si>
  <si>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</si>
  <si>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</si>
  <si>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</si>
  <si>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</si>
  <si>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</si>
  <si>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</si>
  <si>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</si>
  <si>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</si>
  <si>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</si>
  <si>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</si>
  <si>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</si>
  <si>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</si>
  <si>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</si>
  <si>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</si>
  <si>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</si>
  <si>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</si>
  <si>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</si>
  <si>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</si>
  <si>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</si>
  <si>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</si>
  <si>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</si>
  <si>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</si>
  <si>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</si>
  <si>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</si>
  <si>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</si>
  <si>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</si>
  <si>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</si>
  <si>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</si>
  <si>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</si>
  <si>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</si>
  <si>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</si>
  <si>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</si>
  <si>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</si>
  <si>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</si>
  <si>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</si>
  <si>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</si>
  <si>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</si>
  <si>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</si>
  <si>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</si>
  <si>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</si>
  <si>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</si>
  <si>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</si>
  <si>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</si>
  <si>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</si>
  <si>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</si>
  <si>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</si>
  <si>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</si>
  <si>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</si>
  <si>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</si>
  <si>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</si>
  <si>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</si>
  <si>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</si>
  <si>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</si>
  <si>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</si>
  <si>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</si>
  <si>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</si>
  <si>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</si>
  <si>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</si>
  <si>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</si>
  <si>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</si>
  <si>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</si>
  <si>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</si>
  <si>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</si>
  <si>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</si>
  <si>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</si>
  <si>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</si>
  <si>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</si>
  <si>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</si>
  <si>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</si>
  <si>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</si>
  <si>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</si>
  <si>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</si>
  <si>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</si>
  <si>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</si>
  <si>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</si>
  <si>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</si>
  <si>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</si>
  <si>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</si>
  <si>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</si>
  <si>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</si>
  <si>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</si>
  <si>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</si>
  <si>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</si>
  <si>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</si>
  <si>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</si>
  <si>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</si>
  <si>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</si>
  <si>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</si>
  <si>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</si>
  <si>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</si>
  <si>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</si>
  <si>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</si>
  <si>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</si>
  <si>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</si>
  <si>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</si>
  <si>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</si>
  <si>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</si>
  <si>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</si>
  <si>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</si>
  <si>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</si>
  <si>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</si>
  <si>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</si>
  <si>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</si>
  <si>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</si>
  <si>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</si>
  <si>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</si>
  <si>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</si>
  <si>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</si>
  <si>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</si>
  <si>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</si>
  <si>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</si>
  <si>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</si>
  <si>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</si>
  <si>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</si>
  <si>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</si>
  <si>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</si>
  <si>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</si>
  <si>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</si>
  <si>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</si>
  <si>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</si>
  <si>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</si>
  <si>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</si>
  <si>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</si>
  <si>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</si>
  <si>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</si>
  <si>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</si>
  <si>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</si>
  <si>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</si>
  <si>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</si>
  <si>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</si>
  <si>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</si>
  <si>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</si>
  <si>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</si>
  <si>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</si>
  <si>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</si>
  <si>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</si>
  <si>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</si>
  <si>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</si>
  <si>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</si>
  <si>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</si>
  <si>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</si>
  <si>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</si>
  <si>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</si>
  <si>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</si>
  <si>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</si>
  <si>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</si>
  <si>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</si>
  <si>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</si>
  <si>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</si>
  <si>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</si>
  <si>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</si>
  <si>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</si>
  <si>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</si>
  <si>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</si>
  <si>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</si>
  <si>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</si>
  <si>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</si>
  <si>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</si>
  <si>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</si>
  <si>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</si>
  <si>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</si>
  <si>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</si>
  <si>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</si>
  <si>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</si>
  <si>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</si>
  <si>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</si>
  <si>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</si>
  <si>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</si>
  <si>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</si>
  <si>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</si>
  <si>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</si>
  <si>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</si>
  <si>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</si>
  <si>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</si>
  <si>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</si>
  <si>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</si>
  <si>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</si>
  <si>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</si>
  <si>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</si>
  <si>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</si>
  <si>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</si>
  <si>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</si>
  <si>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</si>
  <si>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</si>
  <si>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</si>
  <si>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</si>
  <si>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</si>
  <si>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</si>
  <si>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</si>
  <si>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</si>
  <si>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</si>
  <si>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</si>
  <si>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</si>
  <si>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</si>
  <si>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</si>
  <si>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</si>
  <si>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</si>
  <si>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</si>
  <si>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</si>
  <si>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</si>
  <si>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</si>
  <si>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</si>
  <si>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</si>
  <si>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</si>
  <si>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</si>
  <si>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</si>
  <si>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</si>
  <si>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</si>
  <si>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</si>
  <si>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</si>
  <si>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</si>
  <si>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</si>
  <si>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</si>
  <si>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</si>
  <si>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</si>
  <si>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</si>
  <si>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</si>
  <si>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</si>
  <si>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</si>
  <si>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</si>
  <si>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</si>
  <si>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</si>
  <si>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</si>
  <si>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</si>
  <si>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</si>
  <si>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</si>
  <si>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</si>
  <si>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</si>
  <si>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</si>
  <si>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</si>
  <si>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</si>
  <si>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</si>
  <si>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</si>
  <si>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</si>
  <si>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</si>
  <si>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</si>
  <si>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</si>
  <si>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</si>
  <si>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</si>
  <si>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</si>
  <si>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</si>
  <si>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</si>
  <si>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</si>
  <si>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</si>
  <si>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</si>
  <si>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</si>
  <si>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</si>
  <si>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</si>
  <si>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</si>
  <si>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</si>
  <si>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</si>
  <si>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</si>
  <si>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</si>
  <si>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</si>
  <si>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</si>
  <si>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</si>
  <si>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</si>
  <si>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</si>
  <si>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</si>
  <si>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</si>
  <si>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</si>
  <si>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</si>
  <si>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</si>
  <si>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</si>
  <si>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</si>
  <si>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</si>
  <si>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</si>
  <si>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</si>
  <si>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</si>
  <si>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</si>
  <si>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</si>
  <si>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</si>
  <si>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</si>
  <si>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</si>
  <si>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</si>
  <si>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</si>
  <si>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</si>
  <si>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</si>
  <si>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</si>
  <si>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</si>
  <si>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</si>
  <si>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</si>
  <si>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</si>
  <si>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</si>
  <si>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</si>
  <si>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</si>
  <si>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</si>
  <si>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</si>
  <si>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</si>
  <si>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</si>
  <si>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</si>
  <si>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</si>
  <si>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</si>
  <si>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</si>
  <si>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</si>
  <si>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</si>
  <si>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</si>
  <si>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</si>
  <si>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</si>
  <si>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</si>
  <si>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</si>
  <si>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</si>
  <si>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</si>
  <si>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</si>
  <si>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</si>
  <si>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</si>
  <si>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</si>
  <si>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</si>
  <si>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</si>
  <si>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</si>
  <si>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</si>
  <si>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</si>
  <si>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</si>
  <si>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</si>
  <si>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</si>
  <si>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</si>
  <si>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</si>
  <si>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</si>
  <si>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</si>
  <si>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</si>
  <si>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</si>
  <si>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</si>
  <si>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</si>
  <si>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</si>
  <si>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</si>
  <si>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</si>
  <si>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</si>
  <si>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</si>
  <si>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</si>
  <si>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</si>
  <si>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</si>
  <si>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</si>
  <si>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</si>
  <si>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</si>
  <si>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</si>
  <si>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</si>
  <si>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</si>
  <si>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</si>
  <si>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</si>
  <si>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</si>
  <si>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</si>
  <si>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</si>
  <si>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</si>
  <si>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</si>
  <si>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</si>
  <si>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</si>
  <si>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</si>
  <si>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</si>
  <si>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</si>
  <si>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</si>
  <si>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</si>
  <si>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</si>
  <si>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</si>
  <si>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</si>
  <si>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</si>
  <si>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</si>
  <si>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</si>
  <si>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</si>
  <si>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</si>
  <si>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</si>
  <si>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</si>
  <si>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</si>
  <si>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</si>
  <si>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</si>
  <si>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</si>
  <si>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</si>
  <si>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</si>
  <si>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</si>
  <si>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</si>
  <si>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</si>
  <si>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</si>
  <si>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</si>
  <si>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</si>
  <si>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</si>
  <si>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</si>
  <si>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</si>
  <si>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</si>
  <si>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</si>
  <si>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</si>
  <si>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</si>
  <si>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</si>
  <si>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</si>
  <si>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</si>
  <si>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</si>
  <si>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</si>
  <si>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</si>
  <si>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</si>
  <si>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</si>
  <si>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</si>
  <si>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</si>
  <si>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</si>
  <si>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</si>
  <si>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</si>
  <si>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</si>
  <si>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</si>
  <si>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</si>
  <si>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</si>
  <si>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</si>
  <si>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</si>
  <si>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</si>
  <si>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</si>
  <si>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</si>
  <si>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</si>
  <si>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</si>
  <si>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</si>
  <si>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</si>
  <si>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</si>
  <si>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</si>
  <si>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</si>
  <si>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</si>
  <si>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</si>
  <si>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</si>
  <si>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</si>
  <si>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</si>
  <si>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</si>
  <si>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</si>
  <si>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</si>
  <si>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</si>
  <si>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</si>
  <si>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</si>
  <si>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</si>
  <si>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</si>
  <si>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</si>
  <si>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</si>
  <si>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</si>
  <si>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</si>
  <si>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</si>
  <si>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</si>
  <si>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</si>
  <si>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</si>
  <si>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</si>
  <si>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</si>
  <si>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</si>
  <si>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</si>
  <si>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</si>
  <si>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</si>
  <si>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</si>
  <si>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</si>
  <si>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</si>
  <si>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</si>
  <si>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</si>
  <si>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</si>
  <si>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</si>
  <si>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</si>
  <si>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</si>
  <si>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</si>
  <si>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</si>
  <si>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</si>
  <si>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</si>
  <si>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</si>
  <si>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</si>
  <si>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</si>
  <si>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</si>
  <si>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</si>
  <si>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</si>
  <si>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</si>
  <si>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</si>
  <si>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</si>
  <si>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</si>
  <si>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</si>
  <si>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</si>
  <si>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</si>
  <si>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</si>
  <si>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</si>
  <si>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</si>
  <si>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</si>
  <si>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</si>
  <si>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</si>
  <si>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</si>
  <si>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</si>
  <si>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</si>
  <si>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</si>
  <si>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</si>
  <si>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</si>
  <si>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</si>
  <si>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</si>
  <si>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</si>
  <si>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</si>
  <si>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</si>
  <si>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</si>
  <si>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</si>
  <si>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</si>
  <si>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</si>
  <si>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</si>
  <si>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</si>
  <si>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</si>
  <si>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</si>
  <si>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</si>
  <si>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</si>
  <si>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</si>
  <si>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</si>
  <si>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</si>
  <si>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</si>
  <si>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</si>
  <si>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</si>
  <si>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</si>
  <si>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</si>
  <si>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</si>
  <si>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</si>
  <si>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</si>
  <si>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</si>
  <si>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</si>
  <si>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</si>
  <si>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</si>
  <si>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</si>
  <si>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</si>
  <si>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</si>
  <si>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</si>
  <si>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</si>
  <si>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</si>
  <si>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</si>
  <si>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</si>
  <si>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</si>
  <si>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</si>
  <si>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</si>
  <si>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</si>
  <si>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</si>
  <si>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</si>
  <si>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</si>
  <si>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</si>
  <si>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</si>
  <si>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</si>
  <si>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</si>
  <si>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</si>
  <si>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</si>
  <si>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</si>
  <si>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</si>
  <si>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</si>
  <si>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</si>
  <si>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</si>
  <si>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</si>
  <si>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</si>
  <si>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</si>
  <si>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</si>
  <si>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</si>
  <si>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</si>
  <si>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</si>
  <si>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</si>
  <si>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</si>
  <si>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</si>
  <si>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</si>
  <si>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</si>
  <si>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</si>
  <si>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</si>
  <si>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</si>
  <si>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</si>
  <si>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</si>
  <si>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</si>
  <si>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</si>
  <si>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</si>
  <si>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</si>
  <si>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</si>
  <si>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</si>
  <si>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</si>
  <si>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</si>
  <si>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</si>
  <si>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</si>
  <si>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</si>
  <si>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</si>
  <si>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</si>
  <si>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</si>
  <si>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</si>
  <si>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</si>
  <si>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</si>
  <si>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</si>
  <si>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</si>
  <si>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</si>
  <si>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</si>
  <si>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</si>
  <si>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</si>
  <si>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</si>
  <si>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</si>
  <si>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</si>
  <si>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</si>
  <si>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</si>
  <si>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</si>
  <si>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</si>
  <si>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</si>
  <si>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</si>
  <si>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</si>
  <si>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</si>
  <si>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</si>
  <si>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</si>
  <si>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</si>
  <si>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</si>
  <si>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</si>
  <si>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</si>
  <si>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</si>
  <si>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</si>
  <si>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</si>
  <si>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</si>
  <si>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</si>
  <si>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</si>
  <si>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</si>
  <si>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</si>
  <si>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</si>
  <si>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</si>
  <si>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</si>
  <si>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</si>
  <si>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</si>
  <si>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</si>
  <si>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</si>
  <si>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</si>
  <si>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</si>
  <si>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</si>
  <si>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</si>
  <si>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</si>
  <si>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</si>
  <si>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</si>
  <si>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</si>
  <si>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</si>
  <si>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</si>
  <si>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</si>
  <si>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</si>
  <si>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</si>
  <si>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</si>
  <si>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</si>
  <si>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</si>
  <si>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</si>
  <si>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</si>
  <si>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</si>
  <si>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</si>
  <si>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</si>
  <si>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</si>
  <si>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</si>
  <si>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</si>
  <si>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</si>
  <si>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</si>
  <si>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</si>
  <si>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</si>
  <si>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</si>
  <si>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</si>
  <si>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</si>
  <si>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</si>
  <si>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</si>
  <si>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</si>
  <si>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</si>
  <si>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</si>
  <si>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</si>
  <si>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</si>
  <si>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</si>
  <si>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</si>
  <si>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</si>
  <si>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</si>
  <si>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</si>
  <si>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</si>
  <si>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</si>
  <si>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</si>
  <si>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</si>
  <si>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</si>
  <si>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</si>
  <si>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</si>
  <si>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</si>
  <si>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</si>
  <si>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</si>
  <si>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</si>
  <si>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</si>
  <si>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</si>
  <si>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</si>
  <si>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</si>
  <si>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</si>
  <si>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</si>
  <si>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</si>
  <si>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</si>
  <si>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</si>
  <si>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</si>
  <si>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</si>
  <si>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</si>
  <si>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</si>
  <si>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</si>
  <si>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</si>
  <si>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</si>
  <si>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</si>
  <si>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</si>
  <si>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</si>
  <si>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</si>
  <si>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</si>
  <si>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</si>
  <si>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</si>
  <si>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</si>
  <si>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</si>
  <si>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</si>
  <si>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</si>
  <si>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</si>
  <si>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</si>
  <si>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</si>
  <si>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</si>
  <si>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</si>
  <si>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</si>
  <si>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</si>
  <si>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</si>
  <si>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</si>
  <si>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</si>
  <si>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</si>
  <si>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</si>
  <si>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</si>
  <si>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</si>
  <si>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</si>
  <si>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</si>
  <si>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</si>
  <si>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</si>
  <si>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</si>
  <si>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</si>
  <si>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</si>
  <si>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</si>
  <si>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</si>
  <si>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</si>
  <si>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</si>
  <si>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</si>
  <si>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</si>
  <si>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</si>
  <si>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</si>
  <si>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</si>
  <si>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</si>
  <si>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</si>
  <si>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</si>
  <si>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</si>
  <si>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</si>
  <si>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</si>
  <si>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</si>
  <si>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</si>
  <si>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</si>
  <si>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</si>
  <si>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</si>
  <si>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</si>
  <si>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</si>
  <si>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</si>
  <si>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</si>
  <si>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</si>
  <si>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</si>
  <si>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</si>
  <si>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</si>
  <si>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</si>
  <si>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</si>
  <si>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</si>
  <si>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</si>
  <si>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</si>
  <si>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</si>
  <si>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</si>
  <si>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</si>
  <si>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</si>
  <si>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</si>
  <si>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</si>
  <si>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</si>
  <si>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</si>
  <si>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</si>
  <si>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</si>
  <si>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</si>
  <si>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</si>
  <si>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</si>
  <si>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</si>
  <si>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</si>
  <si>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</si>
  <si>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</si>
  <si>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</si>
  <si>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</si>
  <si>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</si>
  <si>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</si>
  <si>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</si>
  <si>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</si>
  <si>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</si>
  <si>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</si>
  <si>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</si>
  <si>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</si>
  <si>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</si>
  <si>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</si>
  <si>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</si>
  <si>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</si>
  <si>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</si>
  <si>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</si>
  <si>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</si>
  <si>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</si>
  <si>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</si>
  <si>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</si>
  <si>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</si>
  <si>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</si>
  <si>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</si>
  <si>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</si>
  <si>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</si>
  <si>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</si>
  <si>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</si>
  <si>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</si>
  <si>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</si>
  <si>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</si>
  <si>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</si>
  <si>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</si>
  <si>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</si>
  <si>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</si>
  <si>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</si>
  <si>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</si>
  <si>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</si>
  <si>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</si>
  <si>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</si>
  <si>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</si>
  <si>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</si>
  <si>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</si>
  <si>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</si>
  <si>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</si>
  <si>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</si>
  <si>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</si>
  <si>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</si>
  <si>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</si>
  <si>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</si>
  <si>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</si>
  <si>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</si>
  <si>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</si>
  <si>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</si>
  <si>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</si>
  <si>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</si>
  <si>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</si>
  <si>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</si>
  <si>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</si>
  <si>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</si>
  <si>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</si>
  <si>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</si>
  <si>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</si>
  <si>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</si>
  <si>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</si>
  <si>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</si>
  <si>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</si>
  <si>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</si>
  <si>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</si>
  <si>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</si>
  <si>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</si>
  <si>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</si>
  <si>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</si>
  <si>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</si>
  <si>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</si>
  <si>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</si>
  <si>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</si>
  <si>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</si>
  <si>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</si>
  <si>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</si>
  <si>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</si>
  <si>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</si>
  <si>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</si>
  <si>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</si>
  <si>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</si>
  <si>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</si>
  <si>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</si>
  <si>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</si>
  <si>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</si>
  <si>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</si>
  <si>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</si>
  <si>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</si>
  <si>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</si>
  <si>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</si>
  <si>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</si>
  <si>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</si>
  <si>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</si>
  <si>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</si>
  <si>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</si>
  <si>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</si>
  <si>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</si>
  <si>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</si>
  <si>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</si>
  <si>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</si>
  <si>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</si>
  <si>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</si>
  <si>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</si>
  <si>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</si>
  <si>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</si>
  <si>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</si>
  <si>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</si>
  <si>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</si>
  <si>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</si>
  <si>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</si>
  <si>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</si>
  <si>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</si>
  <si>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</si>
  <si>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</si>
  <si>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</si>
  <si>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</si>
  <si>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</si>
  <si>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</si>
  <si>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</si>
  <si>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</si>
  <si>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</si>
  <si>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</si>
  <si>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</si>
  <si>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</si>
  <si>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</si>
  <si>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</si>
  <si>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</si>
  <si>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</si>
  <si>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</si>
  <si>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</si>
  <si>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</si>
  <si>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</si>
  <si>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</si>
  <si>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</si>
  <si>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</si>
  <si>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</si>
  <si>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</si>
  <si>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</si>
  <si>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</si>
  <si>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</si>
  <si>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</si>
  <si>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</si>
  <si>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</si>
  <si>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</si>
  <si>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</si>
  <si>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</si>
  <si>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</si>
  <si>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</si>
  <si>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</si>
  <si>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</si>
  <si>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</si>
  <si>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</si>
  <si>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</si>
  <si>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</si>
  <si>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</si>
  <si>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</si>
  <si>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</si>
  <si>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</si>
  <si>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</si>
  <si>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</si>
  <si>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</si>
  <si>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</si>
  <si>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</si>
  <si>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</si>
  <si>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</si>
  <si>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</si>
  <si>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</si>
  <si>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</si>
  <si>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</si>
  <si>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</si>
  <si>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</si>
  <si>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</si>
  <si>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</si>
  <si>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</si>
  <si>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</si>
  <si>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</si>
  <si>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</si>
  <si>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</si>
  <si>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</si>
  <si>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</si>
  <si>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</si>
  <si>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</si>
  <si>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</si>
  <si>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</si>
  <si>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</si>
  <si>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</si>
  <si>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</si>
  <si>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</si>
  <si>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</si>
  <si>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</si>
  <si>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</si>
  <si>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</si>
  <si>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</si>
  <si>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</si>
  <si>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</si>
  <si>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</si>
  <si>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</si>
  <si>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</si>
  <si>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</si>
  <si>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</si>
  <si>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</si>
  <si>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</si>
  <si>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</si>
  <si>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</si>
  <si>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</si>
  <si>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</si>
  <si>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</si>
  <si>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</si>
  <si>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</si>
  <si>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</si>
  <si>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</si>
  <si>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</si>
  <si>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</si>
  <si>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</si>
  <si>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</si>
  <si>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</si>
  <si>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</si>
  <si>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</si>
  <si>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</si>
  <si>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</si>
  <si>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</si>
  <si>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</si>
  <si>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</si>
  <si>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</si>
  <si>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</si>
  <si>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</si>
  <si>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</si>
  <si>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</si>
  <si>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</si>
  <si>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</si>
  <si>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</si>
  <si>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</si>
  <si>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</si>
  <si>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</si>
  <si>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</si>
  <si>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</si>
  <si>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</si>
  <si>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</si>
  <si>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</si>
  <si>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</si>
  <si>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</si>
  <si>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</si>
  <si>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</si>
  <si>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</si>
  <si>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</si>
  <si>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</si>
  <si>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</si>
  <si>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</si>
  <si>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</si>
  <si>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</si>
  <si>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</si>
  <si>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</si>
  <si>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</si>
  <si>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</si>
  <si>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</si>
  <si>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</si>
  <si>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</si>
  <si>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</si>
  <si>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</si>
  <si>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</si>
  <si>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</si>
  <si>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</si>
  <si>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</si>
  <si>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</si>
  <si>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</si>
  <si>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</si>
  <si>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</si>
  <si>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</si>
  <si>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</si>
  <si>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</si>
  <si>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</si>
  <si>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</si>
  <si>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</si>
  <si>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</si>
  <si>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</si>
  <si>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</si>
  <si>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</si>
  <si>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</si>
  <si>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</si>
  <si>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</si>
  <si>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</si>
  <si>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</si>
  <si>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</si>
  <si>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</si>
  <si>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</si>
  <si>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</si>
  <si>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</si>
  <si>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</si>
  <si>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</si>
  <si>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</si>
  <si>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</si>
  <si>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</si>
  <si>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</si>
  <si>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</si>
  <si>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</si>
  <si>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</si>
  <si>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</si>
  <si>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</si>
  <si>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</si>
  <si>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</si>
  <si>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</si>
  <si>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</si>
  <si>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</si>
  <si>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</si>
  <si>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</si>
  <si>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</si>
  <si>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</si>
  <si>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</si>
  <si>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</si>
  <si>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</si>
  <si>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</si>
  <si>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</si>
  <si>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</si>
  <si>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</si>
  <si>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</si>
  <si>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</si>
  <si>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</si>
  <si>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</si>
  <si>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</si>
  <si>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</si>
  <si>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</si>
  <si>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</si>
  <si>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</si>
  <si>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</si>
  <si>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</si>
  <si>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</si>
  <si>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</si>
  <si>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</si>
  <si>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</si>
  <si>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</si>
  <si>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</si>
  <si>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</si>
  <si>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</si>
  <si>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</si>
  <si>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</si>
  <si>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</si>
  <si>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</si>
  <si>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</si>
  <si>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</si>
  <si>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</si>
  <si>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</si>
  <si>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</si>
  <si>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</si>
  <si>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</si>
  <si>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</si>
  <si>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</si>
  <si>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</si>
  <si>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</si>
  <si>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</si>
  <si>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</si>
  <si>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</si>
  <si>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</si>
  <si>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</si>
  <si>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</si>
  <si>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</si>
  <si>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</si>
  <si>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</si>
  <si>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</si>
  <si>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</si>
  <si>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</si>
  <si>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</si>
  <si>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</si>
  <si>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</si>
  <si>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</si>
  <si>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</si>
  <si>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</si>
  <si>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</si>
  <si>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</si>
  <si>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</si>
  <si>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</si>
  <si>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</si>
  <si>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</si>
  <si>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</si>
  <si>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</si>
  <si>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</si>
  <si>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</si>
  <si>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</si>
  <si>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</si>
  <si>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</si>
  <si>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</si>
  <si>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</si>
  <si>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</si>
  <si>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</si>
  <si>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</si>
  <si>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</si>
  <si>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</si>
  <si>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</si>
  <si>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</si>
  <si>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</si>
  <si>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</si>
  <si>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</si>
  <si>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</si>
  <si>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</si>
  <si>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</si>
  <si>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</si>
  <si>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</si>
  <si>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</si>
  <si>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</si>
  <si>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</si>
  <si>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</si>
  <si>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</si>
  <si>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</si>
  <si>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</si>
  <si>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</si>
  <si>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</si>
  <si>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</si>
  <si>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</si>
  <si>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</si>
  <si>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</si>
  <si>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</si>
  <si>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</si>
  <si>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</si>
  <si>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</si>
  <si>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</si>
  <si>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</si>
  <si>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</si>
  <si>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</si>
  <si>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</si>
  <si>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</si>
  <si>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</si>
  <si>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</si>
  <si>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</si>
  <si>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</si>
  <si>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</si>
  <si>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</si>
  <si>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</si>
  <si>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</si>
  <si>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</si>
  <si>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</si>
  <si>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</si>
  <si>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</si>
  <si>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</si>
  <si>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</si>
  <si>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</si>
  <si>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</si>
  <si>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</si>
  <si>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</si>
  <si>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</si>
  <si>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</si>
  <si>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</si>
  <si>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</si>
  <si>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</si>
  <si>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</si>
  <si>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</si>
  <si>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</si>
  <si>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</si>
  <si>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</si>
  <si>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</si>
  <si>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</si>
  <si>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</si>
  <si>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</si>
  <si>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</si>
  <si>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</si>
  <si>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</si>
  <si>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</si>
  <si>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</si>
  <si>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</si>
  <si>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</si>
  <si>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</si>
  <si>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</si>
  <si>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</si>
  <si>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</si>
  <si>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</si>
  <si>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</si>
  <si>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</si>
  <si>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</si>
  <si>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</si>
  <si>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</si>
  <si>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</si>
  <si>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</si>
  <si>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</si>
  <si>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</si>
  <si>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</si>
  <si>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</si>
  <si>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</si>
  <si>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</si>
  <si>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</si>
  <si>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</si>
  <si>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</si>
  <si>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</si>
  <si>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</si>
  <si>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</si>
  <si>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</si>
  <si>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</si>
  <si>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</si>
  <si>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</si>
  <si>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</si>
  <si>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</si>
  <si>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</si>
  <si>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</si>
  <si>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</si>
  <si>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</si>
  <si>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</si>
  <si>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</si>
  <si>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</si>
  <si>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</si>
  <si>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</si>
  <si>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</si>
  <si>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</si>
  <si>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</si>
  <si>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</si>
  <si>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</si>
  <si>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</si>
  <si>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</si>
  <si>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</si>
  <si>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</si>
  <si>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</si>
  <si>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</si>
  <si>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</si>
  <si>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</si>
  <si>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</si>
  <si>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</si>
  <si>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</si>
  <si>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</si>
  <si>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</si>
  <si>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</si>
  <si>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</si>
  <si>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</si>
  <si>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</si>
  <si>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</si>
  <si>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</si>
  <si>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</si>
  <si>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</si>
  <si>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</si>
  <si>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</si>
  <si>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</si>
  <si>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</si>
  <si>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</si>
  <si>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</si>
  <si>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</si>
  <si>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</si>
  <si>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</si>
  <si>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</si>
  <si>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</si>
  <si>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</si>
  <si>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</si>
  <si>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</si>
  <si>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</si>
  <si>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</si>
  <si>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</si>
  <si>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</si>
  <si>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</si>
  <si>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</si>
  <si>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</si>
  <si>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</si>
  <si>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</si>
  <si>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</si>
  <si>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</si>
  <si>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</si>
  <si>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</si>
  <si>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</si>
  <si>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</si>
  <si>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</si>
  <si>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</si>
  <si>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</si>
  <si>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</si>
  <si>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</si>
  <si>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</si>
  <si>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</si>
  <si>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</si>
  <si>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</si>
  <si>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</si>
  <si>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</si>
  <si>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</si>
  <si>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</si>
  <si>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</si>
  <si>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</si>
  <si>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</si>
  <si>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</si>
  <si>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</si>
  <si>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</si>
  <si>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</si>
  <si>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</si>
  <si>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</si>
  <si>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</si>
  <si>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</si>
  <si>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</si>
  <si>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</si>
  <si>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</si>
  <si>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</si>
  <si>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</si>
  <si>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</si>
  <si>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</si>
  <si>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</si>
  <si>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</si>
  <si>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</si>
  <si>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</si>
  <si>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</si>
  <si>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</si>
  <si>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</si>
  <si>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</si>
  <si>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</si>
  <si>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</si>
  <si>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</si>
  <si>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</si>
  <si>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</si>
  <si>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</si>
  <si>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</si>
  <si>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</si>
  <si>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</si>
  <si>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</si>
  <si>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</si>
  <si>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</si>
  <si>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</si>
  <si>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</si>
  <si>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</si>
  <si>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</si>
  <si>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</si>
  <si>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</si>
  <si>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</si>
  <si>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</si>
  <si>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</si>
  <si>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</si>
  <si>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</si>
  <si>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</si>
  <si>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</si>
  <si>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</si>
  <si>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</si>
  <si>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</si>
  <si>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</si>
  <si>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</si>
  <si>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</si>
  <si>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</si>
  <si>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</si>
  <si>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</si>
  <si>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</si>
  <si>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</si>
  <si>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</si>
  <si>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</si>
  <si>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</si>
  <si>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</si>
  <si>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</si>
  <si>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</si>
  <si>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</si>
  <si>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</si>
  <si>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</si>
  <si>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</si>
  <si>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</si>
  <si>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</si>
  <si>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</si>
  <si>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</si>
  <si>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</si>
  <si>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</si>
  <si>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</si>
  <si>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</si>
  <si>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</si>
  <si>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</si>
  <si>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</si>
  <si>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</si>
  <si>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</si>
  <si>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</si>
  <si>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</si>
  <si>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</si>
  <si>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</si>
  <si>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</si>
  <si>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</si>
  <si>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</si>
  <si>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</si>
  <si>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</si>
  <si>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</si>
  <si>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</si>
  <si>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</si>
  <si>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</si>
  <si>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</si>
  <si>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</si>
  <si>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</si>
  <si>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</si>
  <si>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</si>
  <si>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</si>
  <si>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</si>
  <si>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</si>
  <si>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</si>
  <si>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</si>
  <si>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</si>
  <si>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</si>
  <si>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</si>
  <si>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</si>
  <si>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</si>
  <si>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</si>
  <si>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</si>
  <si>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</si>
  <si>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</si>
  <si>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</si>
  <si>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</si>
  <si>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</si>
  <si>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</si>
  <si>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</si>
  <si>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</si>
  <si>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</si>
  <si>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</si>
  <si>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</si>
  <si>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</si>
  <si>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</si>
  <si>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</si>
  <si>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</si>
  <si>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</si>
  <si>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</si>
  <si>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</si>
  <si>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</si>
  <si>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</si>
  <si>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</si>
  <si>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</si>
  <si>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</si>
  <si>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</si>
  <si>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</si>
  <si>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</si>
  <si>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</si>
  <si>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</si>
  <si>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</si>
  <si>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</si>
  <si>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</si>
  <si>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</si>
  <si>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</si>
  <si>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</si>
  <si>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</si>
  <si>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</si>
  <si>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</si>
  <si>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</si>
  <si>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</si>
  <si>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</si>
  <si>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</si>
  <si>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</si>
  <si>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</si>
  <si>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</si>
  <si>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</si>
  <si>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</si>
  <si>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</si>
  <si>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</si>
  <si>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</si>
  <si>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</si>
  <si>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</si>
  <si>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</si>
  <si>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</si>
  <si>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</si>
  <si>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</si>
  <si>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</si>
  <si>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</si>
  <si>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</si>
  <si>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</si>
  <si>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</si>
  <si>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</si>
  <si>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</si>
  <si>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</si>
  <si>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</si>
  <si>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</si>
  <si>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</si>
  <si>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</si>
  <si>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</si>
  <si>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</si>
  <si>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</si>
  <si>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</si>
  <si>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</si>
  <si>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</si>
  <si>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</si>
  <si>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</si>
  <si>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</si>
  <si>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</si>
  <si>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</si>
  <si>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</si>
  <si>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</si>
  <si>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</si>
  <si>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</si>
  <si>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</si>
  <si>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</si>
  <si>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</si>
  <si>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</si>
  <si>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</si>
  <si>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</si>
  <si>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</si>
  <si>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</si>
  <si>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</si>
  <si>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</si>
  <si>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</si>
  <si>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</si>
  <si>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</si>
  <si>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</si>
  <si>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</si>
  <si>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</si>
  <si>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</si>
  <si>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</si>
  <si>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</si>
  <si>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</si>
  <si>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</si>
  <si>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</si>
  <si>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</si>
  <si>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</si>
  <si>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</si>
  <si>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</si>
  <si>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</si>
  <si>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</si>
  <si>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</si>
  <si>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</si>
  <si>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</si>
  <si>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</si>
  <si>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</si>
  <si>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</si>
  <si>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</si>
  <si>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</si>
  <si>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</si>
  <si>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</si>
  <si>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</si>
  <si>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</si>
  <si>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</si>
  <si>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</si>
  <si>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</si>
  <si>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</si>
  <si>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</si>
  <si>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</si>
  <si>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</si>
  <si>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</si>
  <si>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</si>
  <si>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</si>
  <si>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</si>
  <si>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</si>
  <si>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</si>
  <si>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</si>
  <si>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</si>
  <si>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</si>
  <si>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</si>
  <si>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</si>
  <si>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</si>
  <si>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</si>
  <si>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</si>
  <si>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</si>
  <si>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</si>
  <si>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</si>
  <si>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</si>
  <si>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</si>
  <si>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</si>
  <si>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</si>
  <si>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</si>
  <si>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</si>
  <si>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</si>
  <si>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</si>
  <si>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</si>
  <si>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</si>
  <si>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</si>
  <si>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</si>
  <si>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</si>
  <si>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</si>
  <si>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</si>
  <si>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</si>
  <si>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</si>
  <si>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</si>
  <si>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</si>
  <si>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</si>
  <si>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</si>
  <si>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</si>
  <si>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</si>
  <si>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</si>
  <si>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</si>
  <si>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</si>
  <si>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</si>
  <si>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</si>
  <si>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</si>
  <si>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</si>
  <si>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</si>
  <si>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</si>
  <si>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</si>
  <si>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</si>
  <si>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</si>
  <si>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</si>
  <si>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</si>
  <si>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</si>
  <si>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</si>
  <si>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</si>
  <si>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</si>
  <si>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</si>
  <si>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</si>
  <si>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</si>
  <si>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</si>
  <si>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</si>
  <si>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</si>
  <si>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</si>
  <si>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</si>
  <si>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</si>
  <si>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</si>
  <si>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</si>
  <si>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</si>
  <si>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</si>
  <si>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</si>
  <si>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</si>
  <si>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</si>
  <si>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</si>
  <si>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</si>
  <si>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</si>
  <si>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</si>
  <si>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</si>
  <si>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</si>
  <si>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</si>
  <si>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</si>
  <si>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</si>
  <si>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</si>
  <si>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</si>
  <si>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</si>
  <si>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</si>
  <si>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</si>
  <si>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</si>
  <si>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</si>
  <si>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</si>
  <si>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</si>
  <si>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</si>
  <si>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</si>
  <si>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</si>
  <si>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</si>
  <si>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</si>
  <si>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</si>
  <si>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</si>
  <si>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</si>
  <si>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</si>
  <si>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</si>
  <si>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</si>
  <si>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</si>
  <si>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</si>
  <si>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</si>
  <si>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</si>
  <si>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</si>
  <si>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</si>
  <si>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</si>
  <si>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</si>
  <si>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</si>
  <si>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</si>
  <si>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</si>
  <si>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</si>
  <si>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</si>
  <si>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</si>
  <si>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</si>
  <si>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</si>
  <si>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</si>
  <si>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</si>
  <si>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</si>
  <si>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</si>
  <si>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</si>
  <si>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</si>
  <si>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</si>
  <si>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</si>
  <si>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</si>
  <si>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</si>
  <si>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</si>
  <si>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</si>
  <si>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</si>
  <si>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</si>
  <si>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</si>
  <si>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</si>
  <si>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</si>
  <si>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</si>
  <si>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</si>
  <si>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</si>
  <si>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</si>
  <si>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</si>
  <si>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</si>
  <si>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</si>
  <si>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</si>
  <si>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</si>
  <si>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</si>
  <si>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</si>
  <si>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</si>
  <si>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</si>
  <si>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</si>
  <si>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</si>
  <si>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</si>
  <si>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</si>
  <si>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</si>
  <si>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</si>
  <si>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</si>
  <si>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</si>
  <si>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</si>
  <si>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</si>
  <si>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</si>
  <si>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</si>
  <si>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</si>
  <si>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</si>
  <si>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</si>
  <si>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</si>
  <si>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</si>
  <si>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</si>
  <si>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</si>
  <si>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</si>
  <si>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</si>
  <si>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</si>
  <si>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</si>
  <si>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</si>
  <si>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</si>
  <si>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</si>
  <si>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</si>
  <si>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</si>
  <si>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</si>
  <si>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</si>
  <si>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</si>
  <si>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</si>
  <si>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</si>
  <si>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</si>
  <si>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</si>
  <si>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</si>
  <si>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</si>
  <si>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</si>
  <si>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</si>
  <si>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</si>
  <si>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</si>
  <si>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</si>
  <si>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</si>
  <si>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</si>
  <si>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</si>
  <si>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</si>
  <si>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</si>
  <si>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</si>
  <si>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</si>
  <si>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</si>
  <si>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</si>
  <si>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</si>
  <si>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</si>
  <si>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</si>
  <si>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</si>
  <si>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</si>
  <si>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</si>
  <si>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</si>
  <si>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</si>
  <si>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</si>
  <si>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</si>
  <si>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</si>
  <si>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</si>
  <si>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</si>
  <si>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</si>
  <si>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</si>
  <si>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</si>
  <si>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</si>
  <si>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</si>
  <si>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</si>
  <si>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</si>
  <si>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</si>
  <si>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</si>
  <si>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</si>
  <si>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</si>
  <si>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</si>
  <si>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</si>
  <si>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</si>
  <si>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</si>
  <si>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</si>
  <si>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</si>
  <si>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</si>
  <si>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</si>
  <si>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</si>
  <si>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</si>
  <si>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</si>
  <si>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</si>
  <si>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</si>
  <si>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</si>
  <si>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</si>
  <si>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</si>
  <si>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</si>
  <si>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</si>
  <si>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</si>
  <si>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</si>
  <si>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</si>
  <si>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</si>
  <si>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</si>
  <si>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</si>
  <si>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</si>
  <si>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</si>
  <si>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</si>
  <si>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</si>
  <si>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</si>
  <si>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</si>
  <si>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</si>
  <si>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</si>
  <si>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</si>
  <si>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</si>
  <si>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</si>
  <si>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</si>
  <si>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</si>
  <si>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</si>
  <si>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</si>
  <si>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</si>
  <si>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</si>
  <si>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</si>
  <si>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</si>
  <si>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</si>
  <si>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</si>
  <si>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</si>
  <si>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</si>
  <si>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</si>
  <si>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</si>
  <si>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</si>
  <si>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</si>
  <si>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</si>
  <si>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</si>
  <si>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</si>
  <si>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</si>
  <si>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</si>
  <si>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</si>
  <si>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</si>
  <si>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</si>
  <si>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</si>
  <si>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</si>
  <si>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</si>
  <si>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</si>
  <si>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</si>
  <si>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</si>
  <si>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</si>
  <si>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</si>
  <si>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</si>
  <si>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</si>
  <si>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</si>
  <si>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</si>
  <si>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</si>
  <si>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</si>
  <si>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</si>
  <si>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</si>
  <si>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</si>
  <si>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</si>
  <si>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</si>
  <si>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</si>
  <si>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</si>
  <si>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</si>
  <si>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</si>
  <si>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</si>
  <si>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</si>
  <si>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</si>
  <si>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</si>
  <si>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</si>
  <si>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</si>
  <si>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</si>
  <si>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</si>
  <si>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</si>
  <si>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</si>
  <si>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</si>
  <si>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</si>
  <si>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</si>
  <si>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</si>
  <si>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</si>
  <si>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</si>
  <si>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</si>
  <si>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</si>
  <si>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</si>
  <si>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</si>
  <si>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</si>
  <si>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</si>
  <si>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</si>
  <si>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</si>
  <si>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</si>
  <si>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</si>
  <si>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</si>
  <si>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</si>
  <si>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</si>
  <si>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</si>
  <si>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</si>
  <si>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</si>
  <si>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</si>
  <si>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</si>
  <si>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</si>
  <si>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</si>
  <si>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</si>
  <si>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</si>
  <si>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</si>
  <si>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</si>
  <si>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</si>
  <si>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</si>
  <si>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</si>
  <si>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</si>
  <si>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</si>
  <si>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</si>
  <si>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</si>
  <si>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</si>
  <si>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</si>
  <si>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</si>
  <si>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</si>
  <si>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</si>
  <si>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</si>
  <si>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</si>
  <si>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</si>
  <si>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</si>
  <si>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</si>
  <si>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</si>
  <si>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</si>
  <si>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</si>
  <si>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</si>
  <si>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</si>
  <si>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</si>
  <si>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</si>
  <si>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</si>
  <si>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</si>
  <si>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</si>
  <si>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</si>
  <si>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</si>
  <si>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</si>
  <si>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</si>
  <si>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</si>
  <si>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</si>
  <si>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</si>
  <si>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</si>
  <si>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</si>
  <si>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</si>
  <si>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</si>
  <si>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</si>
  <si>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</si>
  <si>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</si>
  <si>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</si>
  <si>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</si>
  <si>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</si>
  <si>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</si>
  <si>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</si>
  <si>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</si>
  <si>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</si>
  <si>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</si>
  <si>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</si>
  <si>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</si>
  <si>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</si>
  <si>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</si>
  <si>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</si>
  <si>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</si>
  <si>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</si>
  <si>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</si>
  <si>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</si>
  <si>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</si>
  <si>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</si>
  <si>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</si>
  <si>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</si>
  <si>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</si>
  <si>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</si>
  <si>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</si>
  <si>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</si>
  <si>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</si>
  <si>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</si>
  <si>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</si>
  <si>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</si>
  <si>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</si>
  <si>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</si>
  <si>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</si>
  <si>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</si>
  <si>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</si>
  <si>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</si>
  <si>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</si>
  <si>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</si>
  <si>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</si>
  <si>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</si>
  <si>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</si>
  <si>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</si>
  <si>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</si>
  <si>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</si>
  <si>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</si>
  <si>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</si>
  <si>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</si>
  <si>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</si>
  <si>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</si>
  <si>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</si>
  <si>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</si>
  <si>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</si>
  <si>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</si>
  <si>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</si>
  <si>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</si>
  <si>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</si>
  <si>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</si>
  <si>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</si>
  <si>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</si>
  <si>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</si>
  <si>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</si>
  <si>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</si>
  <si>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</si>
  <si>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</si>
  <si>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</si>
  <si>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</si>
  <si>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</si>
  <si>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</si>
  <si>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</si>
  <si>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</si>
  <si>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</si>
  <si>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</si>
  <si>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</si>
  <si>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</si>
  <si>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</si>
  <si>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</si>
  <si>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</si>
  <si>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</si>
  <si>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</si>
  <si>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</si>
  <si>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</si>
  <si>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</si>
  <si>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</si>
  <si>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</si>
  <si>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</si>
  <si>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</si>
  <si>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</si>
  <si>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</si>
  <si>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</si>
  <si>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</si>
  <si>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</si>
  <si>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</si>
  <si>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</si>
  <si>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</si>
  <si>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</si>
  <si>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</si>
  <si>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</si>
  <si>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</si>
  <si>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</si>
  <si>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</si>
  <si>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</si>
  <si>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</si>
  <si>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</si>
  <si>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</si>
  <si>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</si>
  <si>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</si>
  <si>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</si>
  <si>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</si>
  <si>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</si>
  <si>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</si>
  <si>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</si>
  <si>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</si>
  <si>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</si>
  <si>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</si>
  <si>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</si>
  <si>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</si>
  <si>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</si>
  <si>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</si>
  <si>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</si>
  <si>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</si>
  <si>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</si>
  <si>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</si>
  <si>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</si>
  <si>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</si>
  <si>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</si>
  <si>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</si>
  <si>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</si>
  <si>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</si>
  <si>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</si>
  <si>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</si>
  <si>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</si>
  <si>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</si>
  <si>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</si>
  <si>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</si>
  <si>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</si>
  <si>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</si>
  <si>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</si>
  <si>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</si>
  <si>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</si>
  <si>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</si>
  <si>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</si>
  <si>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</si>
  <si>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</si>
  <si>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</si>
  <si>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</si>
  <si>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</si>
  <si>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</si>
  <si>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</si>
  <si>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</si>
  <si>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</si>
  <si>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</si>
  <si>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</si>
  <si>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</si>
  <si>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</si>
  <si>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</si>
  <si>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</si>
  <si>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</si>
  <si>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</si>
  <si>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</si>
  <si>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</si>
  <si>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</si>
  <si>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</si>
  <si>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</si>
  <si>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</si>
  <si>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</si>
  <si>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</si>
  <si>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</si>
  <si>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</si>
  <si>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</si>
  <si>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</si>
  <si>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</si>
  <si>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</si>
  <si>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</si>
  <si>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</si>
  <si>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</si>
  <si>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</si>
  <si>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</si>
  <si>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</si>
  <si>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</si>
  <si>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</si>
  <si>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</si>
  <si>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</si>
  <si>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</si>
  <si>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</si>
  <si>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</si>
  <si>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</si>
  <si>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</si>
  <si>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</si>
  <si>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</si>
  <si>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</si>
  <si>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</si>
  <si>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</si>
  <si>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</si>
  <si>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</si>
  <si>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</si>
  <si>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</si>
  <si>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</si>
  <si>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</si>
  <si>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</si>
  <si>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</si>
  <si>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</si>
  <si>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</si>
  <si>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</si>
  <si>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</si>
  <si>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</si>
  <si>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</si>
  <si>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</si>
  <si>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</si>
  <si>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</si>
  <si>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</si>
  <si>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</si>
  <si>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</si>
  <si>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</si>
  <si>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</si>
  <si>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</si>
  <si>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</si>
  <si>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</si>
  <si>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</si>
  <si>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</si>
  <si>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</si>
  <si>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</si>
  <si>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</si>
  <si>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</si>
  <si>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</si>
  <si>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</si>
  <si>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</si>
  <si>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</si>
  <si>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</si>
  <si>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</si>
  <si>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</si>
  <si>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</si>
  <si>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</si>
  <si>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</si>
  <si>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</si>
  <si>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</si>
  <si>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</si>
  <si>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</si>
  <si>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</si>
  <si>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</si>
  <si>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</si>
  <si>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</si>
  <si>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</si>
  <si>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</si>
  <si>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</si>
  <si>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</si>
  <si>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</si>
  <si>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</si>
  <si>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</si>
  <si>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</si>
  <si>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</si>
  <si>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</si>
  <si>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</si>
  <si>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</si>
  <si>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</si>
  <si>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</si>
  <si>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</si>
  <si>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</si>
  <si>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</si>
  <si>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</si>
  <si>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</si>
  <si>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</si>
  <si>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</si>
  <si>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</si>
  <si>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</si>
  <si>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</si>
  <si>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</si>
  <si>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</si>
  <si>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</si>
  <si>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</si>
  <si>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</si>
  <si>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</si>
  <si>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</si>
  <si>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</si>
  <si>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</si>
  <si>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</si>
  <si>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</si>
  <si>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</si>
  <si>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</si>
  <si>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</si>
  <si>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</si>
  <si>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</si>
  <si>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</si>
  <si>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</si>
  <si>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</si>
  <si>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</si>
  <si>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</si>
  <si>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</si>
  <si>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</si>
  <si>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</si>
  <si>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</si>
  <si>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</si>
  <si>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</si>
  <si>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</si>
  <si>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</si>
  <si>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</si>
  <si>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</si>
  <si>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</si>
  <si>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</si>
  <si>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</si>
  <si>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</si>
  <si>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</si>
  <si>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</si>
  <si>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</si>
  <si>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</si>
  <si>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</si>
  <si>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</si>
  <si>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</si>
  <si>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</si>
  <si>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</si>
  <si>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</si>
  <si>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</si>
  <si>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</si>
  <si>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</si>
  <si>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</si>
  <si>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</si>
  <si>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</si>
  <si>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</si>
  <si>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</si>
  <si>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</si>
  <si>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</si>
  <si>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</si>
  <si>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</si>
  <si>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</si>
  <si>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</si>
  <si>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</si>
  <si>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</si>
  <si>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</si>
  <si>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</si>
  <si>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</si>
  <si>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</si>
  <si>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</si>
  <si>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</si>
  <si>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</si>
  <si>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</si>
  <si>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</si>
  <si>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</si>
  <si>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</si>
  <si>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</si>
  <si>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</si>
  <si>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</si>
  <si>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</si>
  <si>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</si>
  <si>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</si>
  <si>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</si>
  <si>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</si>
  <si>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</si>
  <si>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</si>
  <si>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</si>
  <si>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</si>
  <si>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</si>
  <si>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</si>
  <si>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</si>
  <si>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</si>
  <si>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</si>
  <si>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</si>
  <si>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</si>
  <si>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</si>
  <si>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</si>
  <si>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</si>
  <si>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</si>
  <si>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</si>
  <si>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</si>
  <si>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</si>
  <si>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</si>
  <si>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</si>
  <si>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</si>
  <si>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</si>
  <si>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</si>
  <si>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</si>
  <si>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</si>
  <si>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</si>
  <si>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</si>
  <si>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</si>
  <si>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</si>
  <si>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</si>
  <si>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</si>
  <si>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</si>
  <si>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</si>
  <si>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</si>
  <si>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</si>
  <si>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</si>
  <si>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</si>
  <si>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</si>
  <si>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</si>
  <si>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</si>
  <si>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</si>
  <si>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</si>
  <si>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</si>
  <si>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</si>
  <si>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</si>
  <si>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</si>
  <si>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</si>
  <si>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</si>
  <si>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</si>
  <si>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</si>
  <si>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</si>
  <si>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</si>
  <si>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</si>
  <si>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</si>
  <si>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</si>
  <si>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</si>
  <si>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</si>
  <si>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</si>
  <si>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</si>
  <si>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</si>
  <si>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</si>
  <si>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</si>
  <si>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</si>
  <si>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</si>
  <si>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</si>
  <si>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</si>
  <si>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</si>
  <si>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</si>
  <si>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</si>
  <si>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</si>
  <si>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</si>
  <si>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</si>
  <si>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</si>
  <si>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</si>
  <si>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</si>
  <si>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</si>
  <si>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</si>
  <si>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</si>
  <si>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</si>
  <si>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</si>
  <si>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</si>
  <si>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</si>
  <si>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</si>
  <si>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</si>
  <si>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</si>
  <si>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</si>
  <si>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</si>
  <si>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</si>
  <si>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</si>
  <si>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</si>
  <si>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</si>
  <si>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</si>
  <si>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</si>
  <si>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</si>
  <si>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</si>
  <si>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</si>
  <si>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</si>
  <si>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</si>
  <si>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</si>
  <si>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</si>
  <si>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</si>
  <si>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</si>
  <si>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</si>
  <si>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</si>
  <si>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</si>
  <si>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</si>
  <si>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</si>
  <si>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</si>
  <si>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</si>
  <si>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</si>
  <si>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</si>
  <si>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</si>
  <si>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</si>
  <si>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</si>
  <si>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</si>
  <si>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</si>
  <si>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</si>
  <si>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</si>
  <si>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</si>
  <si>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</si>
  <si>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</si>
  <si>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</si>
  <si>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</si>
  <si>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</si>
  <si>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</si>
  <si>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</si>
  <si>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</si>
  <si>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</si>
  <si>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</si>
  <si>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</si>
  <si>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</si>
  <si>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</si>
  <si>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</si>
  <si>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</si>
  <si>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</si>
  <si>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</si>
  <si>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</si>
  <si>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</si>
  <si>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</si>
  <si>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</si>
  <si>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</si>
  <si>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</si>
  <si>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</si>
  <si>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</si>
  <si>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</si>
  <si>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</si>
  <si>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</si>
  <si>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</si>
  <si>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</si>
  <si>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</si>
  <si>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</si>
  <si>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</si>
  <si>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</si>
  <si>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</si>
  <si>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</si>
  <si>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</si>
  <si>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</si>
  <si>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</si>
  <si>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</si>
  <si>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</si>
  <si>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</si>
  <si>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</si>
  <si>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</si>
  <si>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</si>
  <si>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</si>
  <si>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</si>
  <si>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</si>
  <si>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</si>
  <si>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</si>
  <si>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</si>
  <si>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</si>
  <si>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</si>
  <si>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</si>
  <si>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</si>
  <si>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</si>
  <si>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</si>
  <si>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</si>
  <si>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</si>
  <si>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</si>
  <si>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</si>
  <si>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</si>
  <si>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</si>
  <si>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</si>
  <si>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</si>
  <si>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</si>
  <si>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</si>
  <si>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</si>
  <si>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</si>
  <si>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</si>
  <si>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</si>
  <si>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</si>
  <si>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</si>
  <si>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</si>
  <si>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</si>
  <si>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</si>
  <si>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</si>
  <si>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</si>
  <si>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</si>
  <si>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</si>
  <si>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</si>
  <si>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</si>
  <si>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</si>
  <si>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</si>
  <si>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</si>
  <si>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</si>
  <si>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</si>
  <si>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</si>
  <si>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</si>
  <si>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</si>
  <si>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</si>
  <si>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</si>
  <si>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</si>
  <si>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</si>
  <si>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</si>
  <si>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</si>
  <si>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</si>
  <si>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</si>
  <si>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</si>
  <si>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</si>
  <si>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</si>
  <si>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</si>
  <si>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</si>
  <si>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</si>
  <si>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</si>
  <si>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</si>
  <si>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</si>
  <si>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</si>
  <si>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</si>
  <si>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</si>
  <si>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</si>
  <si>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</si>
  <si>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</si>
  <si>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</si>
  <si>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</si>
  <si>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</si>
  <si>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</si>
  <si>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</si>
  <si>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</si>
  <si>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</si>
  <si>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</si>
  <si>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</si>
  <si>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</si>
  <si>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</si>
  <si>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</si>
  <si>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</si>
  <si>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</si>
  <si>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</si>
  <si>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</si>
  <si>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</si>
  <si>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</si>
  <si>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</si>
  <si>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</si>
  <si>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</si>
  <si>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</si>
  <si>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</si>
  <si>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</si>
  <si>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</si>
  <si>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</si>
  <si>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</si>
  <si>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</si>
  <si>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</si>
  <si>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</si>
  <si>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</si>
  <si>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</si>
  <si>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</si>
  <si>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</si>
  <si>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</si>
  <si>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</si>
  <si>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</si>
  <si>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</si>
  <si>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</si>
  <si>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</si>
  <si>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</si>
  <si>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</si>
  <si>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</si>
  <si>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</si>
  <si>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</si>
  <si>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</si>
  <si>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</si>
  <si>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</si>
  <si>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</si>
  <si>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</si>
  <si>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</si>
  <si>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</si>
  <si>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</si>
  <si>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</si>
  <si>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</si>
  <si>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</si>
  <si>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</si>
  <si>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</si>
  <si>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</si>
  <si>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</si>
  <si>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</si>
  <si>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</si>
  <si>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</si>
  <si>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</si>
  <si>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</si>
  <si>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</si>
  <si>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</si>
  <si>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</si>
  <si>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</si>
  <si>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</si>
  <si>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</si>
  <si>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</si>
  <si>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</si>
  <si>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</si>
  <si>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</si>
  <si>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</si>
  <si>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</si>
  <si>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</si>
  <si>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</si>
  <si>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</si>
  <si>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</si>
  <si>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</si>
  <si>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</si>
  <si>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</si>
  <si>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</si>
  <si>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</si>
  <si>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</si>
  <si>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</si>
  <si>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</si>
  <si>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</si>
  <si>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</si>
  <si>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</si>
  <si>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</si>
  <si>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</si>
  <si>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</si>
  <si>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</si>
  <si>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</si>
  <si>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</si>
  <si>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</si>
  <si>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</si>
  <si>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</si>
  <si>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</si>
  <si>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</si>
  <si>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</si>
  <si>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</si>
  <si>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</si>
  <si>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</si>
  <si>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</si>
  <si>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</si>
  <si>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</si>
  <si>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</si>
  <si>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</si>
  <si>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</si>
  <si>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</si>
  <si>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</si>
  <si>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</si>
  <si>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</si>
  <si>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</si>
  <si>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</si>
  <si>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</si>
  <si>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</si>
  <si>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</si>
  <si>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</si>
  <si>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</si>
  <si>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</si>
  <si>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</si>
  <si>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</si>
  <si>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</si>
  <si>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</si>
  <si>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</si>
  <si>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</si>
  <si>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</si>
  <si>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</si>
  <si>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</si>
  <si>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</si>
  <si>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</si>
  <si>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</si>
  <si>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</si>
  <si>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</si>
  <si>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</si>
  <si>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</si>
  <si>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</si>
  <si>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</si>
  <si>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</si>
  <si>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</si>
  <si>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</si>
  <si>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</si>
  <si>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</si>
  <si>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</si>
  <si>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</si>
  <si>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</si>
  <si>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</si>
  <si>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</si>
  <si>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</si>
  <si>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</si>
  <si>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</si>
  <si>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</si>
  <si>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</si>
  <si>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</si>
  <si>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</si>
  <si>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</si>
  <si>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</si>
  <si>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</si>
  <si>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</si>
  <si>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</si>
  <si>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</si>
  <si>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</si>
  <si>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</si>
  <si>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</si>
  <si>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</si>
  <si>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</si>
  <si>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</si>
  <si>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</si>
  <si>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</si>
  <si>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</si>
  <si>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</si>
  <si>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</si>
  <si>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</si>
  <si>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</si>
  <si>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</si>
  <si>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</si>
  <si>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</si>
  <si>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</si>
  <si>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</si>
  <si>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</si>
  <si>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</si>
  <si>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</si>
  <si>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</si>
  <si>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</si>
  <si>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</si>
  <si>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</si>
  <si>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</si>
  <si>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</si>
  <si>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</si>
  <si>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</si>
  <si>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</si>
  <si>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</si>
  <si>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</si>
  <si>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</si>
  <si>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</si>
  <si>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</si>
  <si>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</si>
  <si>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</si>
  <si>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</si>
  <si>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</si>
  <si>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</si>
  <si>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</si>
  <si>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</si>
  <si>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</si>
  <si>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</si>
  <si>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</si>
  <si>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</si>
  <si>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</si>
  <si>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</si>
  <si>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</si>
  <si>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</si>
  <si>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</si>
  <si>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</si>
  <si>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</si>
  <si>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</si>
  <si>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</si>
  <si>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</si>
  <si>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</si>
  <si>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</si>
  <si>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</si>
  <si>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</si>
  <si>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</si>
  <si>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</si>
  <si>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</si>
  <si>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</si>
  <si>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</si>
  <si>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</si>
  <si>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</si>
  <si>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</si>
  <si>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</si>
  <si>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</si>
  <si>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</si>
  <si>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</si>
  <si>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</si>
  <si>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</si>
  <si>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</si>
  <si>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</si>
  <si>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</si>
  <si>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</si>
  <si>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</si>
  <si>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</si>
  <si>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</si>
  <si>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</si>
  <si>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</si>
  <si>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</si>
  <si>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</si>
  <si>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</si>
  <si>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</si>
  <si>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</si>
  <si>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</si>
  <si>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</si>
  <si>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</si>
  <si>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</si>
  <si>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</si>
  <si>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</si>
  <si>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</si>
  <si>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</si>
  <si>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</si>
  <si>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</si>
  <si>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</si>
  <si>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</si>
  <si>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</si>
  <si>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</si>
  <si>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</si>
  <si>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</si>
  <si>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</si>
  <si>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</si>
  <si>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</si>
  <si>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</si>
  <si>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</si>
  <si>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</si>
  <si>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</si>
  <si>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</si>
  <si>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</si>
  <si>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</si>
  <si>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</si>
  <si>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</si>
  <si>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</si>
  <si>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</si>
  <si>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</si>
  <si>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</si>
  <si>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</si>
  <si>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</si>
  <si>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</si>
  <si>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</si>
  <si>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</si>
  <si>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</si>
  <si>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</si>
  <si>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</si>
  <si>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</si>
  <si>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</si>
  <si>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</si>
  <si>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</si>
  <si>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</si>
  <si>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</si>
  <si>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</si>
  <si>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</si>
  <si>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</si>
  <si>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</si>
  <si>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</si>
  <si>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</si>
  <si>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</si>
  <si>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</si>
  <si>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</si>
  <si>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</si>
  <si>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</si>
  <si>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</si>
  <si>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</si>
  <si>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</si>
  <si>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</si>
  <si>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</si>
  <si>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</si>
  <si>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</si>
  <si>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</si>
  <si>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</si>
  <si>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</si>
  <si>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</si>
  <si>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</si>
  <si>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</si>
  <si>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</si>
  <si>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</si>
  <si>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</si>
  <si>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</si>
  <si>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</si>
  <si>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</si>
  <si>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</si>
  <si>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</si>
  <si>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</si>
  <si>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</si>
  <si>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</si>
  <si>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</si>
  <si>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</si>
  <si>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</si>
  <si>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</si>
  <si>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</si>
  <si>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</si>
  <si>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</si>
  <si>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</si>
  <si>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</si>
  <si>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</si>
  <si>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</si>
  <si>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</si>
  <si>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</si>
  <si>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</si>
  <si>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</si>
  <si>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</si>
  <si>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</si>
  <si>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</si>
  <si>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</si>
  <si>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</si>
  <si>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</si>
  <si>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</si>
  <si>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</si>
  <si>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</si>
  <si>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</si>
  <si>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</si>
  <si>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</si>
  <si>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</si>
  <si>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</si>
  <si>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</si>
  <si>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</si>
  <si>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</si>
  <si>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</si>
  <si>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</si>
  <si>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</si>
  <si>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</si>
  <si>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</si>
  <si>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</si>
  <si>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</si>
  <si>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</si>
  <si>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</si>
  <si>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</si>
  <si>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</si>
  <si>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</si>
  <si>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</si>
  <si>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</si>
  <si>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</si>
  <si>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</si>
  <si>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</si>
  <si>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</si>
  <si>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</si>
  <si>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</si>
  <si>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</si>
  <si>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</si>
  <si>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</si>
  <si>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</si>
  <si>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</si>
  <si>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</si>
  <si>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</si>
  <si>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</si>
  <si>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</si>
  <si>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</si>
  <si>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</si>
  <si>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</si>
  <si>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</si>
  <si>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</si>
  <si>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</si>
  <si>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</si>
  <si>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</si>
  <si>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</si>
  <si>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</si>
  <si>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</si>
  <si>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</si>
  <si>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</si>
  <si>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</si>
  <si>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</si>
  <si>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</si>
  <si>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</si>
  <si>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</si>
  <si>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</si>
  <si>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</si>
  <si>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</si>
  <si>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</si>
  <si>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</si>
  <si>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</si>
  <si>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</si>
  <si>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</si>
  <si>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</si>
  <si>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</si>
  <si>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</si>
  <si>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</si>
  <si>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</si>
  <si>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</si>
  <si>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</si>
  <si>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</si>
  <si>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</si>
  <si>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</si>
  <si>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</si>
  <si>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</si>
  <si>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</si>
  <si>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</si>
  <si>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</si>
  <si>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</si>
  <si>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</si>
  <si>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</si>
  <si>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</si>
  <si>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</si>
  <si>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</si>
  <si>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</si>
  <si>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</si>
  <si>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</si>
  <si>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</si>
  <si>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</si>
  <si>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</si>
  <si>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</si>
  <si>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</si>
  <si>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</si>
  <si>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</si>
  <si>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</si>
  <si>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</si>
  <si>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</si>
  <si>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</si>
  <si>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</si>
  <si>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</si>
  <si>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</si>
  <si>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</si>
  <si>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</si>
  <si>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</si>
  <si>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</si>
  <si>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</si>
  <si>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</si>
  <si>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</si>
  <si>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</si>
  <si>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</si>
  <si>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</si>
  <si>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</si>
  <si>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</si>
  <si>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</si>
  <si>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</si>
  <si>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</si>
  <si>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</si>
  <si>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</si>
  <si>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</si>
  <si>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</si>
  <si>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</si>
  <si>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</si>
  <si>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</si>
  <si>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</si>
  <si>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</si>
  <si>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</si>
  <si>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</si>
  <si>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</si>
  <si>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</si>
  <si>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</si>
  <si>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</si>
  <si>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</si>
  <si>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</si>
  <si>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</si>
  <si>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</si>
  <si>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</si>
  <si>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</si>
  <si>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</si>
  <si>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</si>
  <si>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</si>
  <si>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</si>
  <si>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</si>
  <si>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</si>
  <si>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</si>
  <si>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</si>
  <si>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</si>
  <si>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</si>
  <si>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</si>
  <si>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</si>
  <si>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</si>
  <si>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</si>
  <si>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</si>
  <si>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</si>
  <si>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</si>
  <si>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</si>
  <si>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</si>
  <si>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</si>
  <si>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</si>
  <si>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</si>
  <si>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</si>
  <si>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</si>
  <si>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</si>
  <si>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</si>
  <si>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</si>
  <si>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</si>
  <si>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</si>
  <si>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</si>
  <si>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</si>
  <si>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</si>
  <si>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</si>
  <si>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</si>
  <si>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</si>
  <si>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</si>
  <si>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</si>
  <si>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</si>
  <si>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</si>
  <si>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</si>
  <si>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</si>
  <si>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</si>
  <si>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</si>
  <si>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</si>
  <si>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</si>
  <si>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</si>
  <si>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</si>
  <si>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</si>
  <si>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</si>
  <si>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</si>
  <si>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</si>
  <si>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</si>
  <si>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</si>
  <si>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</si>
  <si>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</si>
  <si>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</si>
  <si>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</si>
  <si>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</si>
  <si>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</si>
  <si>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</si>
  <si>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</si>
  <si>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</si>
  <si>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</si>
  <si>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</si>
  <si>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</si>
  <si>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</si>
  <si>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</si>
  <si>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</si>
  <si>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</si>
  <si>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</si>
  <si>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</si>
  <si>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</si>
  <si>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</si>
  <si>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</si>
  <si>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</si>
  <si>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</si>
  <si>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</si>
  <si>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</si>
  <si>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</si>
  <si>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</si>
  <si>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</si>
  <si>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</si>
  <si>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</si>
  <si>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</si>
  <si>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</si>
  <si>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</si>
  <si>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</si>
  <si>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</si>
  <si>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</si>
  <si>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</si>
  <si>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</si>
  <si>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</si>
  <si>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</si>
  <si>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</si>
  <si>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</si>
  <si>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</si>
  <si>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</si>
  <si>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</si>
  <si>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</si>
  <si>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</si>
  <si>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</si>
  <si>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</si>
  <si>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</si>
  <si>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</si>
  <si>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</si>
  <si>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</si>
  <si>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</si>
  <si>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</si>
  <si>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</si>
  <si>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</si>
  <si>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</si>
  <si>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</si>
  <si>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</si>
  <si>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</si>
  <si>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</si>
  <si>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</si>
  <si>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</si>
  <si>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</si>
  <si>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</si>
  <si>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</si>
  <si>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</si>
  <si>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</si>
  <si>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</si>
  <si>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</si>
  <si>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</si>
  <si>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</si>
  <si>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</si>
  <si>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</si>
  <si>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</si>
  <si>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</si>
  <si>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</si>
  <si>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</si>
  <si>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</si>
  <si>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</si>
  <si>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</si>
  <si>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</si>
  <si>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</si>
  <si>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</si>
  <si>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</si>
  <si>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</si>
  <si>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</si>
  <si>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</si>
  <si>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</si>
  <si>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</si>
  <si>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</si>
  <si>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</si>
  <si>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</si>
  <si>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</si>
  <si>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</si>
  <si>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</si>
  <si>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</si>
  <si>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</si>
  <si>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</si>
  <si>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</si>
  <si>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</si>
  <si>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</si>
  <si>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</si>
  <si>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</si>
  <si>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</si>
  <si>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</si>
  <si>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</si>
  <si>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</si>
  <si>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</si>
  <si>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</si>
  <si>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</si>
  <si>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</si>
  <si>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</si>
  <si>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</si>
  <si>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</si>
  <si>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</si>
  <si>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</si>
  <si>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</si>
  <si>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</si>
  <si>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</si>
  <si>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</si>
  <si>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</si>
  <si>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</si>
  <si>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</si>
  <si>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</si>
  <si>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</si>
  <si>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</si>
  <si>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</si>
  <si>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</si>
  <si>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</si>
  <si>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</si>
  <si>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</si>
  <si>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</si>
  <si>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</si>
  <si>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</si>
  <si>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</si>
  <si>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</si>
  <si>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</si>
  <si>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</si>
  <si>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</si>
  <si>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</si>
  <si>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</si>
  <si>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</si>
  <si>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</si>
  <si>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</si>
  <si>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</si>
  <si>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</si>
  <si>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</si>
  <si>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</si>
  <si>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</si>
  <si>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</si>
  <si>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</si>
  <si>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</si>
  <si>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</si>
  <si>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</si>
  <si>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</si>
  <si>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</si>
  <si>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</si>
  <si>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</si>
  <si>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</si>
  <si>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</si>
  <si>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</si>
  <si>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</si>
  <si>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</si>
  <si>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</si>
  <si>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</si>
  <si>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</si>
  <si>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</si>
  <si>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</si>
  <si>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</si>
  <si>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</si>
  <si>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</si>
  <si>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</si>
  <si>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</si>
  <si>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</si>
  <si>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</si>
  <si>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</si>
  <si>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</si>
  <si>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</si>
  <si>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</si>
  <si>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</si>
  <si>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</si>
  <si>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</si>
  <si>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</si>
  <si>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</si>
  <si>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</si>
  <si>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</si>
  <si>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</si>
  <si>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</si>
  <si>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</si>
  <si>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</si>
  <si>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</si>
  <si>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</si>
  <si>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</si>
  <si>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</si>
  <si>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</si>
  <si>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</si>
  <si>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</si>
  <si>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</si>
  <si>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</si>
  <si>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</si>
  <si>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</si>
  <si>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</si>
  <si>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</si>
  <si>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</si>
  <si>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</si>
  <si>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</si>
  <si>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</si>
  <si>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</si>
  <si>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</si>
  <si>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</si>
  <si>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</si>
  <si>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</si>
  <si>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</si>
  <si>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</si>
  <si>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</si>
  <si>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</si>
  <si>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</si>
  <si>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</si>
  <si>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</si>
  <si>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</si>
  <si>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</si>
  <si>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</si>
  <si>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</si>
  <si>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</si>
  <si>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</si>
  <si>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</si>
  <si>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</si>
  <si>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</si>
  <si>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</si>
  <si>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</si>
  <si>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</si>
  <si>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</si>
  <si>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</si>
  <si>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</si>
  <si>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</si>
  <si>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</si>
  <si>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</si>
  <si>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</si>
  <si>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</si>
  <si>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</si>
  <si>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</si>
  <si>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</si>
  <si>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</si>
  <si>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</si>
  <si>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</si>
  <si>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</si>
  <si>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</si>
  <si>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</si>
  <si>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</si>
  <si>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</si>
  <si>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</si>
  <si>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</si>
  <si>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</si>
  <si>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</si>
  <si>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</si>
  <si>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</si>
  <si>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</si>
  <si>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</si>
  <si>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</si>
  <si>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</si>
  <si>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</si>
  <si>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</si>
  <si>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</si>
  <si>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</si>
  <si>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</si>
  <si>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</si>
  <si>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</si>
  <si>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</si>
  <si>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</si>
  <si>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</si>
  <si>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</si>
  <si>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</si>
  <si>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</si>
  <si>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</si>
  <si>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</si>
  <si>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</si>
  <si>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</si>
  <si>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</si>
  <si>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</si>
  <si>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</si>
  <si>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</si>
  <si>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</si>
  <si>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</si>
  <si>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</si>
  <si>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</si>
  <si>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</si>
  <si>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</si>
  <si>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</si>
  <si>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</si>
  <si>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</si>
  <si>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</si>
  <si>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</si>
  <si>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</si>
  <si>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</si>
  <si>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</si>
  <si>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</si>
  <si>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</si>
  <si>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</si>
  <si>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</si>
  <si>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</si>
  <si>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</si>
  <si>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</si>
  <si>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</si>
  <si>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</si>
  <si>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</si>
  <si>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</si>
  <si>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</si>
  <si>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</si>
  <si>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</si>
  <si>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</si>
  <si>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</si>
  <si>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</si>
  <si>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</si>
  <si>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</si>
  <si>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</si>
  <si>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</si>
  <si>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</si>
  <si>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</si>
  <si>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</si>
  <si>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</si>
  <si>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</si>
  <si>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</si>
  <si>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</si>
  <si>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</si>
  <si>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</si>
  <si>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</si>
  <si>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</si>
  <si>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</si>
  <si>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</si>
  <si>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</si>
  <si>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</si>
  <si>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</si>
  <si>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</si>
  <si>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</si>
  <si>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</si>
  <si>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</si>
  <si>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</si>
  <si>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</si>
  <si>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</si>
  <si>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</si>
  <si>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</si>
  <si>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</si>
  <si>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</si>
  <si>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</si>
  <si>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</si>
  <si>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</si>
  <si>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</si>
  <si>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</si>
  <si>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</si>
  <si>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</si>
  <si>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</si>
  <si>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</si>
  <si>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</si>
  <si>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</si>
  <si>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</si>
  <si>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</si>
  <si>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</si>
  <si>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</si>
  <si>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</si>
  <si>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</si>
  <si>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</si>
  <si>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</si>
  <si>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</si>
  <si>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</si>
  <si>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</si>
  <si>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</si>
  <si>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</si>
  <si>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</si>
  <si>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</si>
  <si>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</si>
  <si>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</si>
  <si>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</si>
  <si>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</si>
  <si>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</si>
  <si>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</si>
  <si>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</si>
  <si>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</si>
  <si>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</si>
  <si>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</si>
  <si>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</si>
  <si>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</si>
  <si>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</si>
  <si>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</si>
  <si>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</si>
  <si>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</si>
  <si>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</si>
  <si>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</si>
  <si>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</si>
  <si>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</si>
  <si>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</si>
  <si>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</si>
  <si>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</si>
  <si>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</si>
  <si>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</si>
  <si>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</si>
  <si>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</si>
  <si>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</si>
  <si>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</si>
  <si>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</si>
  <si>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</si>
  <si>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</si>
  <si>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</si>
  <si>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</si>
  <si>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</si>
  <si>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</si>
  <si>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</si>
  <si>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</si>
  <si>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</si>
  <si>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</si>
  <si>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</si>
  <si>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</si>
  <si>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</si>
  <si>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</si>
  <si>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</si>
  <si>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</si>
  <si>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</si>
  <si>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</si>
  <si>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</si>
  <si>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</si>
  <si>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</si>
  <si>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</si>
  <si>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</si>
  <si>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</si>
  <si>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</si>
  <si>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</si>
  <si>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</si>
  <si>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</si>
  <si>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</si>
  <si>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</si>
  <si>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</si>
  <si>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</si>
  <si>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</si>
  <si>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</si>
  <si>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</si>
  <si>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</si>
  <si>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</si>
  <si>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</si>
  <si>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</si>
  <si>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</si>
  <si>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</si>
  <si>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</si>
  <si>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</si>
  <si>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</si>
  <si>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</si>
  <si>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</si>
  <si>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</si>
  <si>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</si>
  <si>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</si>
  <si>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</si>
  <si>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</si>
  <si>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</si>
  <si>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</si>
  <si>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</si>
  <si>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</si>
  <si>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</si>
  <si>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</si>
  <si>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</si>
  <si>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</si>
  <si>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</si>
  <si>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</si>
  <si>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</si>
  <si>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</si>
  <si>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</si>
  <si>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</si>
  <si>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</si>
  <si>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</si>
  <si>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</si>
  <si>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</si>
  <si>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</si>
  <si>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</si>
  <si>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</si>
  <si>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</si>
  <si>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</si>
  <si>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</si>
  <si>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</si>
  <si>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</si>
  <si>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</si>
  <si>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</si>
  <si>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</si>
  <si>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</si>
  <si>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</si>
  <si>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</si>
  <si>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</si>
  <si>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</si>
  <si>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</si>
  <si>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</si>
  <si>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</si>
  <si>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</si>
  <si>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</si>
  <si>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</si>
  <si>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</si>
  <si>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</si>
  <si>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</si>
  <si>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</si>
  <si>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</si>
  <si>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</si>
  <si>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</si>
  <si>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</si>
  <si>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</si>
  <si>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</si>
  <si>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</si>
  <si>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</si>
  <si>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</si>
  <si>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</si>
  <si>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</si>
  <si>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</si>
  <si>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</si>
  <si>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</si>
  <si>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</si>
  <si>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</si>
  <si>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</si>
  <si>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</si>
  <si>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</si>
  <si>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</si>
  <si>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</si>
  <si>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</si>
  <si>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</si>
  <si>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</si>
  <si>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</si>
  <si>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</si>
  <si>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</si>
  <si>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</si>
  <si>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</si>
  <si>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</si>
  <si>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</si>
  <si>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</si>
  <si>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</si>
  <si>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</si>
  <si>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</si>
  <si>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</si>
  <si>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</si>
  <si>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</si>
  <si>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</si>
  <si>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</si>
  <si>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</si>
  <si>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</si>
  <si>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</si>
  <si>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</si>
  <si>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</si>
  <si>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</si>
  <si>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</si>
  <si>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</si>
  <si>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</si>
  <si>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</si>
  <si>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</si>
  <si>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</si>
  <si>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</si>
  <si>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</si>
  <si>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</si>
  <si>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</si>
  <si>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</si>
  <si>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</si>
  <si>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</si>
  <si>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</si>
  <si>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</si>
  <si>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</si>
  <si>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</si>
  <si>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</si>
  <si>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</si>
  <si>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</si>
  <si>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</si>
  <si>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</si>
  <si>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</si>
  <si>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</si>
  <si>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</si>
  <si>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</si>
  <si>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</si>
  <si>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</si>
  <si>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</si>
  <si>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</si>
  <si>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</si>
  <si>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</si>
  <si>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</si>
  <si>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</si>
  <si>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</si>
  <si>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</si>
  <si>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</si>
  <si>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</si>
  <si>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</si>
  <si>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</si>
  <si>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</si>
  <si>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</si>
  <si>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</si>
  <si>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</si>
  <si>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</si>
  <si>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</si>
  <si>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</si>
  <si>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</si>
  <si>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</si>
  <si>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</si>
  <si>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</si>
  <si>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</si>
  <si>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</si>
  <si>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</si>
  <si>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</si>
  <si>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</si>
  <si>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</si>
  <si>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</si>
  <si>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</si>
  <si>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</si>
  <si>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</si>
  <si>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</si>
  <si>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</si>
  <si>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</si>
  <si>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</si>
  <si>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</si>
  <si>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</si>
  <si>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</si>
  <si>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</si>
  <si>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</si>
  <si>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</si>
  <si>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</si>
  <si>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</si>
  <si>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</si>
  <si>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</si>
  <si>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</si>
  <si>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</si>
  <si>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</si>
  <si>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</si>
  <si>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</si>
  <si>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</si>
  <si>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</si>
  <si>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</si>
  <si>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</si>
  <si>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</si>
  <si>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</si>
  <si>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</si>
  <si>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</si>
  <si>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</si>
  <si>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</si>
  <si>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</si>
  <si>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</si>
  <si>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</si>
  <si>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</si>
  <si>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</si>
  <si>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</si>
  <si>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</si>
  <si>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</si>
  <si>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</si>
  <si>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</si>
  <si>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</si>
  <si>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</si>
  <si>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</si>
  <si>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</si>
  <si>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</si>
  <si>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</si>
  <si>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</si>
  <si>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</si>
  <si>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</si>
  <si>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</si>
  <si>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</si>
  <si>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</si>
  <si>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</si>
  <si>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</si>
  <si>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</si>
  <si>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</si>
  <si>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</si>
  <si>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</si>
  <si>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</si>
  <si>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</si>
  <si>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</si>
  <si>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</si>
  <si>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</si>
  <si>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</si>
  <si>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</si>
  <si>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</si>
  <si>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</si>
  <si>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</si>
  <si>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</si>
  <si>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</si>
  <si>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</si>
  <si>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</si>
  <si>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</si>
  <si>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</si>
  <si>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</si>
  <si>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</si>
  <si>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</si>
  <si>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</si>
  <si>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</si>
  <si>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</si>
  <si>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</si>
  <si>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</si>
  <si>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</si>
  <si>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</si>
  <si>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</si>
  <si>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</si>
  <si>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</si>
  <si>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</si>
  <si>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</si>
  <si>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</si>
  <si>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</si>
  <si>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</si>
  <si>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</si>
  <si>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</si>
  <si>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</si>
  <si>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</si>
  <si>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</si>
  <si>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</si>
  <si>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</si>
  <si>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</si>
  <si>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</si>
  <si>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</si>
  <si>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</si>
  <si>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</si>
  <si>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</si>
  <si>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</si>
  <si>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</si>
  <si>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</si>
  <si>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</si>
  <si>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</si>
  <si>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</si>
  <si>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</si>
  <si>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</si>
  <si>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</si>
  <si>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</si>
  <si>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</si>
  <si>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</si>
  <si>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</si>
  <si>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</si>
  <si>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</si>
  <si>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</si>
  <si>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</si>
  <si>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</si>
  <si>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</si>
  <si>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</si>
  <si>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</si>
  <si>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</si>
  <si>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</si>
  <si>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</si>
  <si>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</si>
  <si>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</si>
  <si>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</si>
  <si>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</si>
  <si>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</si>
  <si>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</si>
  <si>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</si>
  <si>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</si>
  <si>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</si>
  <si>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</si>
  <si>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</si>
  <si>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</si>
  <si>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</si>
  <si>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</si>
  <si>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</si>
  <si>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</si>
  <si>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</si>
  <si>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</si>
  <si>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</si>
  <si>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</si>
  <si>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</si>
  <si>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</si>
  <si>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</si>
  <si>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</si>
  <si>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</si>
  <si>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</si>
  <si>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</si>
  <si>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</si>
  <si>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</si>
  <si>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</si>
  <si>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</si>
  <si>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</si>
  <si>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</si>
  <si>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</si>
  <si>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</si>
  <si>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</si>
  <si>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</si>
  <si>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</si>
  <si>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</si>
  <si>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</si>
  <si>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</si>
  <si>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</si>
  <si>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</si>
  <si>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</si>
  <si>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</si>
  <si>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</si>
  <si>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</si>
  <si>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</si>
  <si>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</si>
  <si>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</si>
  <si>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</si>
  <si>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</si>
  <si>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</si>
  <si>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</si>
  <si>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</si>
  <si>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</si>
  <si>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</si>
  <si>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</si>
  <si>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</si>
  <si>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</si>
  <si>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</si>
  <si>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</si>
  <si>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</si>
  <si>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</si>
  <si>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</si>
  <si>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</si>
  <si>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</si>
  <si>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</si>
  <si>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</si>
  <si>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</si>
  <si>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</si>
  <si>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</si>
  <si>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</si>
  <si>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</si>
  <si>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</si>
  <si>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</si>
  <si>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</si>
  <si>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</si>
  <si>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</si>
  <si>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</si>
  <si>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</si>
  <si>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</si>
  <si>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</si>
  <si>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</si>
  <si>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</si>
  <si>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</si>
  <si>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</si>
  <si>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</si>
  <si>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</si>
  <si>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</si>
  <si>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</si>
  <si>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</si>
  <si>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</si>
  <si>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</si>
  <si>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</si>
  <si>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</si>
  <si>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</si>
  <si>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</si>
  <si>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</si>
  <si>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</si>
  <si>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</si>
  <si>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</si>
  <si>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</si>
  <si>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</si>
  <si>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</si>
  <si>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</si>
  <si>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</si>
  <si>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</si>
  <si>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</si>
  <si>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</si>
  <si>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</si>
  <si>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</si>
  <si>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</si>
  <si>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</si>
  <si>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</si>
  <si>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</si>
  <si>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</si>
  <si>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</si>
  <si>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</si>
  <si>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</si>
  <si>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</si>
  <si>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</si>
  <si>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</si>
  <si>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</si>
  <si>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</si>
  <si>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</si>
  <si>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</si>
  <si>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</si>
  <si>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</si>
  <si>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</si>
  <si>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</si>
  <si>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</si>
  <si>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</si>
  <si>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</si>
  <si>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</si>
  <si>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</si>
  <si>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</si>
  <si>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</si>
  <si>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</si>
  <si>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</si>
  <si>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</si>
  <si>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</si>
  <si>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</si>
  <si>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</si>
  <si>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</si>
  <si>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</si>
  <si>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</si>
  <si>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</si>
  <si>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</si>
  <si>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</si>
  <si>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</si>
  <si>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</si>
  <si>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</si>
  <si>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</si>
  <si>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</si>
  <si>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</si>
  <si>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</si>
  <si>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</si>
  <si>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</si>
  <si>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</si>
  <si>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</si>
  <si>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</si>
  <si>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</si>
  <si>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</si>
  <si>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</si>
  <si>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</si>
  <si>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</si>
  <si>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</si>
  <si>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</si>
  <si>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</si>
  <si>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</si>
  <si>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</si>
  <si>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</si>
  <si>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</si>
  <si>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</si>
  <si>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</si>
  <si>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</si>
  <si>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</si>
  <si>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</si>
  <si>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</si>
  <si>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</si>
  <si>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</si>
  <si>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</si>
  <si>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</si>
  <si>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</si>
  <si>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</si>
  <si>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</si>
  <si>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</si>
  <si>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</si>
  <si>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</si>
  <si>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</si>
  <si>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</si>
  <si>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</si>
  <si>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</si>
  <si>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</si>
  <si>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</si>
  <si>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</si>
  <si>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</si>
  <si>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</si>
  <si>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</si>
  <si>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</si>
  <si>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</si>
  <si>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</si>
  <si>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</si>
  <si>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</si>
  <si>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</si>
  <si>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</si>
  <si>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</si>
  <si>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</si>
  <si>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</si>
  <si>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</si>
  <si>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</si>
  <si>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</si>
  <si>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</si>
  <si>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</si>
  <si>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</si>
  <si>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</si>
  <si>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</si>
  <si>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</si>
  <si>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</si>
  <si>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</si>
  <si>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</si>
  <si>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</si>
  <si>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</si>
  <si>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</si>
  <si>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</si>
  <si>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</si>
  <si>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</si>
  <si>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</si>
  <si>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</si>
  <si>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</si>
  <si>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</si>
  <si>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</si>
  <si>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</si>
  <si>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</si>
  <si>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</si>
  <si>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</si>
  <si>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</si>
  <si>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</si>
  <si>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</si>
  <si>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</si>
  <si>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</si>
  <si>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</si>
  <si>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</si>
  <si>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</si>
  <si>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</si>
  <si>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</si>
  <si>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</si>
  <si>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</si>
  <si>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</si>
  <si>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</si>
  <si>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</si>
  <si>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</si>
  <si>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</si>
  <si>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</si>
  <si>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</si>
  <si>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</si>
  <si>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</si>
  <si>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</si>
  <si>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</si>
  <si>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</si>
  <si>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</si>
  <si>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</si>
  <si>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</si>
  <si>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</si>
  <si>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</si>
  <si>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</si>
  <si>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</si>
  <si>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</si>
  <si>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</si>
  <si>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</si>
  <si>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</si>
  <si>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</si>
  <si>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</si>
  <si>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</si>
  <si>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</si>
  <si>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</si>
  <si>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</si>
  <si>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</si>
  <si>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</si>
  <si>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</si>
  <si>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</si>
  <si>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</si>
  <si>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</si>
  <si>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</si>
  <si>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</si>
  <si>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</si>
  <si>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</si>
  <si>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</si>
  <si>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</si>
  <si>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</si>
  <si>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</si>
  <si>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</si>
  <si>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</si>
  <si>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</si>
  <si>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</si>
  <si>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</si>
  <si>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</si>
  <si>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</si>
  <si>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</si>
  <si>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</si>
  <si>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</si>
  <si>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</si>
  <si>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</si>
  <si>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</si>
  <si>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</si>
  <si>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</si>
  <si>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</si>
  <si>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</si>
  <si>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</si>
  <si>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</si>
  <si>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</si>
  <si>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</si>
  <si>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</si>
  <si>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</si>
  <si>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</si>
  <si>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</si>
  <si>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</si>
  <si>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</si>
  <si>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</si>
  <si>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</si>
  <si>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</si>
  <si>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</si>
  <si>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</si>
  <si>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</si>
  <si>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</si>
  <si>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</si>
  <si>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</si>
  <si>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</si>
  <si>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</si>
  <si>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</si>
  <si>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</si>
  <si>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</si>
  <si>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</si>
  <si>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</si>
  <si>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</si>
  <si>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</si>
  <si>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</si>
  <si>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</si>
  <si>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</si>
  <si>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</si>
  <si>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</si>
  <si>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</si>
  <si>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</si>
  <si>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</si>
  <si>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</si>
  <si>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</si>
  <si>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</si>
  <si>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</si>
  <si>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</si>
  <si>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</si>
  <si>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</si>
  <si>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</si>
  <si>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</si>
  <si>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</si>
  <si>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</si>
  <si>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</si>
  <si>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</si>
  <si>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</si>
  <si>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</si>
  <si>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</si>
  <si>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</si>
  <si>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</si>
  <si>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</si>
  <si>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</si>
  <si>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</si>
  <si>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</si>
  <si>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</si>
  <si>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</si>
  <si>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</si>
  <si>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</si>
  <si>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</si>
  <si>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</si>
  <si>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</si>
  <si>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</si>
  <si>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</si>
  <si>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</si>
  <si>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</si>
  <si>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</si>
  <si>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</si>
  <si>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</si>
  <si>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</si>
  <si>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</si>
  <si>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</si>
  <si>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</si>
  <si>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</si>
  <si>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</si>
  <si>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</si>
  <si>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</si>
  <si>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</si>
  <si>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</si>
  <si>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</si>
  <si>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</si>
  <si>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</si>
  <si>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</si>
  <si>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</si>
  <si>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</si>
  <si>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</si>
  <si>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</si>
  <si>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</si>
  <si>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</si>
  <si>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</si>
  <si>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</si>
  <si>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</si>
  <si>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</si>
  <si>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</si>
  <si>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</si>
  <si>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</si>
  <si>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</si>
  <si>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</si>
  <si>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</si>
  <si>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</si>
  <si>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</si>
  <si>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</si>
  <si>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</si>
  <si>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</si>
  <si>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</si>
  <si>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</si>
  <si>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</si>
  <si>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</si>
  <si>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</si>
  <si>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</si>
  <si>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</si>
  <si>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</si>
  <si>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</si>
  <si>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</si>
  <si>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</si>
  <si>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</si>
  <si>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</si>
  <si>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</si>
  <si>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</si>
  <si>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</si>
  <si>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</si>
  <si>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</si>
  <si>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</si>
  <si>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</si>
  <si>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</si>
  <si>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</si>
  <si>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</si>
  <si>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</si>
  <si>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</si>
  <si>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</si>
  <si>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</si>
  <si>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</si>
  <si>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</si>
  <si>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</si>
  <si>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</si>
  <si>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</si>
  <si>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</si>
  <si>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</si>
  <si>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</si>
  <si>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</si>
  <si>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</si>
  <si>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</si>
  <si>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</si>
  <si>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</si>
  <si>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</si>
  <si>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</si>
  <si>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</si>
  <si>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</si>
  <si>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</si>
  <si>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</si>
  <si>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</si>
  <si>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</si>
  <si>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</si>
  <si>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</si>
  <si>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</si>
  <si>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</si>
  <si>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</si>
  <si>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</si>
  <si>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</si>
  <si>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</si>
  <si>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</si>
  <si>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</si>
  <si>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</si>
  <si>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</si>
  <si>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</si>
  <si>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</si>
  <si>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</si>
  <si>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</si>
  <si>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</si>
  <si>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</si>
  <si>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</si>
  <si>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</si>
  <si>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</si>
  <si>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</si>
  <si>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</si>
  <si>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</si>
  <si>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</si>
  <si>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</si>
  <si>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</si>
  <si>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</si>
  <si>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</si>
  <si>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</si>
  <si>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</si>
  <si>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</si>
  <si>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</si>
  <si>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</si>
  <si>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</si>
  <si>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</si>
  <si>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</si>
  <si>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</si>
  <si>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</si>
  <si>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</si>
  <si>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</si>
  <si>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</si>
  <si>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</si>
  <si>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</si>
  <si>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</si>
  <si>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</si>
  <si>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</si>
  <si>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</si>
  <si>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</si>
  <si>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</si>
  <si>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</si>
  <si>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</si>
  <si>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</si>
  <si>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</si>
  <si>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</si>
  <si>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</si>
  <si>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</si>
  <si>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</si>
  <si>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</si>
  <si>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</si>
  <si>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</si>
  <si>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</si>
  <si>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</si>
  <si>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</si>
  <si>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</si>
  <si>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</si>
  <si>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</si>
  <si>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</si>
  <si>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</si>
  <si>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</si>
  <si>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</si>
  <si>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</si>
  <si>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</si>
  <si>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</si>
  <si>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</si>
  <si>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</si>
  <si>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</si>
  <si>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</si>
  <si>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</si>
  <si>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</si>
  <si>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</si>
  <si>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</si>
  <si>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</si>
  <si>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</si>
  <si>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</si>
  <si>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</si>
  <si>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</si>
  <si>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</si>
  <si>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</si>
  <si>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</si>
  <si>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</si>
  <si>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</si>
  <si>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</si>
  <si>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</si>
  <si>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</si>
  <si>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</si>
  <si>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</si>
  <si>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</si>
  <si>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</si>
  <si>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</si>
  <si>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</si>
  <si>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</si>
  <si>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</si>
  <si>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</si>
  <si>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</si>
  <si>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</si>
  <si>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</si>
  <si>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</si>
  <si>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</si>
  <si>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</si>
  <si>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</si>
  <si>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</si>
  <si>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</si>
  <si>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</si>
  <si>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</si>
  <si>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</si>
  <si>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</si>
  <si>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</si>
  <si>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</si>
  <si>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</si>
  <si>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</si>
  <si>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</si>
  <si>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</si>
  <si>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</si>
  <si>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</si>
  <si>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</si>
  <si>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</si>
  <si>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</si>
  <si>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</si>
  <si>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</si>
  <si>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</si>
  <si>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</si>
  <si>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</si>
  <si>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</si>
  <si>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</si>
  <si>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</si>
  <si>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</si>
  <si>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</si>
  <si>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</si>
  <si>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</si>
  <si>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</si>
  <si>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</si>
  <si>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</si>
  <si>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</si>
  <si>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</si>
  <si>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</si>
  <si>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</si>
  <si>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</si>
  <si>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</si>
  <si>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</si>
  <si>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</si>
  <si>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</si>
  <si>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</si>
  <si>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</si>
  <si>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</si>
  <si>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</si>
  <si>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</si>
  <si>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</si>
  <si>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</si>
  <si>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</si>
  <si>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</si>
  <si>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</si>
  <si>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</si>
  <si>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</si>
  <si>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</si>
  <si>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</si>
  <si>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</si>
  <si>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</si>
  <si>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</si>
  <si>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</si>
  <si>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</si>
  <si>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</si>
  <si>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</si>
  <si>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</si>
  <si>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</si>
  <si>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</si>
  <si>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</si>
  <si>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</si>
  <si>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</si>
  <si>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</si>
  <si>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</si>
  <si>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</si>
  <si>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</si>
  <si>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</si>
  <si>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</si>
  <si>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</si>
  <si>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</si>
  <si>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</si>
  <si>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</si>
  <si>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</si>
  <si>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</si>
  <si>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</si>
  <si>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</si>
  <si>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</si>
  <si>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</si>
  <si>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</si>
  <si>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</si>
  <si>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</si>
  <si>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</si>
  <si>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</si>
  <si>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</si>
  <si>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</si>
  <si>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</si>
  <si>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</si>
  <si>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</si>
  <si>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</si>
  <si>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</si>
  <si>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</si>
  <si>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</si>
  <si>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</si>
  <si>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</si>
  <si>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</si>
  <si>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</si>
  <si>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</si>
  <si>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</si>
  <si>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</si>
  <si>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</si>
  <si>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</si>
  <si>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</si>
  <si>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</si>
  <si>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</si>
  <si>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</si>
  <si>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</si>
  <si>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</si>
  <si>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</si>
  <si>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</si>
  <si>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</si>
  <si>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</si>
  <si>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</si>
  <si>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</si>
  <si>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</si>
  <si>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</si>
  <si>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</si>
  <si>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</si>
  <si>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</si>
  <si>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</si>
  <si>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</si>
  <si>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</si>
  <si>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</si>
  <si>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</si>
  <si>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</si>
  <si>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</si>
  <si>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</si>
  <si>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</si>
  <si>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</si>
  <si>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</si>
  <si>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</si>
  <si>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</si>
  <si>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</si>
  <si>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</si>
  <si>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</si>
  <si>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</si>
  <si>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</si>
  <si>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</si>
  <si>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</si>
  <si>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</si>
  <si>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</si>
  <si>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</si>
  <si>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</si>
  <si>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</si>
  <si>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</si>
  <si>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</si>
  <si>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</si>
  <si>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</si>
  <si>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</si>
  <si>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</si>
  <si>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</si>
  <si>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</si>
  <si>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</si>
  <si>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</si>
  <si>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</si>
  <si>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</si>
  <si>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</si>
  <si>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</si>
  <si>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</si>
  <si>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</si>
  <si>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</si>
  <si>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</si>
  <si>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</si>
  <si>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</si>
  <si>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</si>
  <si>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</si>
  <si>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</si>
  <si>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</si>
  <si>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</si>
  <si>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</si>
  <si>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</si>
  <si>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</si>
  <si>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</si>
  <si>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</si>
  <si>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</si>
  <si>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</si>
  <si>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</si>
  <si>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</si>
  <si>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</si>
  <si>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</si>
  <si>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</si>
  <si>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</si>
  <si>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</si>
  <si>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</si>
  <si>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</si>
  <si>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</si>
  <si>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</si>
  <si>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</si>
  <si>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</si>
  <si>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</si>
  <si>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</si>
  <si>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</si>
  <si>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</si>
  <si>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</si>
  <si>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</si>
  <si>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</si>
  <si>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</si>
  <si>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</si>
  <si>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</si>
  <si>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</si>
  <si>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</si>
  <si>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</si>
  <si>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</si>
  <si>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</si>
  <si>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</si>
  <si>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</si>
  <si>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</si>
  <si>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</si>
  <si>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</si>
  <si>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</si>
  <si>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</si>
  <si>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</si>
  <si>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</si>
  <si>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</si>
  <si>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</si>
  <si>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</si>
  <si>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</si>
  <si>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</si>
  <si>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</si>
  <si>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</si>
  <si>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</si>
  <si>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</si>
  <si>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</si>
  <si>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</si>
  <si>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</si>
  <si>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</si>
  <si>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</si>
  <si>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</si>
  <si>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</si>
  <si>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</si>
  <si>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</si>
  <si>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</si>
  <si>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</si>
  <si>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</si>
  <si>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</si>
  <si>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</si>
  <si>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</si>
  <si>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</si>
  <si>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</si>
  <si>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</si>
  <si>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</si>
  <si>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</si>
  <si>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</si>
  <si>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</si>
  <si>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</si>
  <si>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</si>
  <si>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</si>
  <si>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</si>
  <si>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</si>
  <si>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</si>
  <si>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</si>
  <si>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</si>
  <si>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</si>
  <si>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</si>
  <si>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</si>
  <si>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</si>
  <si>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</si>
  <si>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</si>
  <si>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</si>
  <si>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</si>
  <si>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</si>
  <si>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</si>
  <si>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</si>
  <si>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</si>
  <si>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</si>
  <si>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</si>
  <si>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</si>
  <si>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</si>
  <si>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</si>
  <si>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</si>
  <si>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</si>
  <si>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</si>
  <si>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</si>
  <si>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</si>
  <si>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</si>
  <si>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</si>
  <si>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</si>
  <si>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</si>
  <si>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</si>
  <si>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</si>
  <si>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</si>
  <si>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</si>
  <si>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</si>
  <si>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</si>
  <si>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</si>
  <si>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</si>
  <si>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</si>
  <si>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</si>
  <si>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</si>
  <si>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</si>
  <si>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</si>
  <si>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</si>
  <si>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</si>
  <si>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</si>
  <si>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</si>
  <si>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</si>
  <si>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</si>
  <si>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</si>
  <si>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</si>
  <si>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</si>
  <si>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</si>
  <si>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</si>
  <si>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</si>
  <si>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</si>
  <si>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</si>
  <si>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</si>
  <si>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</si>
  <si>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</si>
  <si>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</si>
  <si>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</si>
  <si>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</si>
  <si>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</si>
  <si>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</si>
  <si>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</si>
  <si>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</si>
  <si>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</si>
  <si>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</si>
  <si>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</si>
  <si>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</si>
  <si>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</si>
  <si>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</si>
  <si>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</si>
  <si>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</si>
  <si>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</si>
  <si>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</si>
  <si>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</si>
  <si>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</si>
  <si>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</si>
  <si>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</si>
  <si>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</si>
  <si>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</si>
  <si>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</si>
  <si>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</si>
  <si>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</si>
  <si>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</si>
  <si>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</si>
  <si>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</si>
  <si>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</si>
  <si>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</si>
  <si>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</si>
  <si>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</si>
  <si>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</si>
  <si>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</si>
  <si>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</si>
  <si>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</si>
  <si>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</si>
  <si>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</si>
  <si>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</si>
  <si>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</si>
  <si>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</si>
  <si>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</si>
  <si>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</si>
  <si>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</si>
  <si>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</si>
  <si>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</si>
  <si>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</si>
  <si>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</si>
  <si>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</si>
  <si>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</si>
  <si>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</si>
  <si>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</si>
  <si>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</si>
  <si>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</si>
  <si>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</si>
  <si>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</si>
  <si>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</si>
  <si>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</si>
  <si>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</si>
  <si>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</si>
  <si>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</si>
  <si>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</si>
  <si>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</si>
  <si>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</si>
  <si>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</si>
  <si>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</si>
  <si>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</si>
  <si>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</si>
  <si>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</si>
  <si>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</si>
  <si>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</si>
  <si>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</si>
  <si>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</si>
  <si>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</si>
  <si>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</si>
  <si>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</si>
  <si>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</si>
  <si>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</si>
  <si>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</si>
  <si>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</si>
  <si>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</si>
  <si>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</si>
  <si>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</si>
  <si>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</si>
  <si>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</si>
  <si>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</si>
  <si>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</si>
  <si>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</si>
  <si>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</si>
  <si>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</si>
  <si>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</si>
  <si>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</si>
  <si>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</si>
  <si>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</si>
  <si>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</si>
  <si>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</si>
  <si>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</si>
  <si>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</si>
  <si>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</si>
  <si>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</si>
  <si>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</si>
  <si>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</si>
  <si>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</si>
  <si>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</si>
  <si>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</si>
  <si>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</si>
  <si>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</si>
  <si>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</si>
  <si>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</si>
  <si>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</si>
  <si>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</si>
  <si>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</si>
  <si>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</si>
  <si>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</si>
  <si>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</si>
  <si>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</si>
  <si>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</si>
  <si>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</si>
  <si>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</si>
  <si>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</si>
  <si>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</si>
  <si>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</si>
  <si>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</si>
  <si>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</si>
  <si>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</si>
  <si>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</si>
  <si>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</si>
  <si>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</si>
  <si>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</si>
  <si>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</si>
  <si>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</si>
  <si>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</si>
  <si>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</si>
  <si>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</si>
  <si>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</si>
  <si>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</si>
  <si>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</si>
  <si>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</si>
  <si>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</si>
  <si>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</si>
  <si>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</si>
  <si>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</si>
  <si>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</si>
  <si>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</si>
  <si>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</si>
  <si>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</si>
  <si>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</si>
  <si>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</si>
  <si>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</si>
  <si>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</si>
  <si>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</si>
  <si>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</si>
  <si>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</si>
  <si>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</si>
  <si>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</si>
  <si>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</si>
  <si>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</si>
  <si>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</si>
  <si>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</si>
  <si>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</si>
  <si>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</si>
  <si>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</si>
  <si>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</si>
  <si>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</si>
  <si>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</si>
  <si>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</si>
  <si>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</si>
  <si>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</si>
  <si>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</si>
  <si>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</si>
  <si>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</si>
  <si>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</si>
  <si>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</si>
  <si>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</si>
  <si>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</si>
  <si>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</si>
  <si>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</si>
  <si>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</si>
  <si>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</si>
  <si>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</si>
  <si>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</si>
  <si>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</si>
  <si>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</si>
  <si>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</si>
  <si>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</si>
  <si>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</si>
  <si>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</si>
  <si>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</si>
  <si>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</si>
  <si>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</si>
  <si>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</si>
  <si>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</si>
  <si>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</si>
  <si>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</si>
  <si>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</si>
  <si>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</si>
  <si>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</si>
  <si>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</si>
  <si>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</si>
  <si>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</si>
  <si>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</si>
  <si>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</si>
  <si>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</si>
  <si>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</si>
  <si>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</si>
  <si>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</si>
  <si>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</si>
  <si>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</si>
  <si>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</si>
  <si>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</si>
  <si>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</si>
  <si>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</si>
  <si>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</si>
  <si>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</si>
  <si>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</si>
  <si>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</si>
  <si>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</si>
  <si>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</si>
  <si>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</si>
  <si>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</si>
  <si>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</si>
  <si>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</si>
  <si>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</si>
  <si>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</si>
  <si>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</si>
  <si>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</si>
  <si>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</si>
  <si>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</si>
  <si>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</si>
  <si>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</si>
  <si>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</si>
  <si>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</si>
  <si>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</si>
  <si>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</si>
  <si>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</si>
  <si>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</si>
  <si>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</si>
  <si>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</si>
  <si>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</si>
  <si>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</si>
  <si>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</si>
  <si>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</si>
  <si>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</si>
  <si>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</si>
  <si>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</si>
  <si>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</si>
  <si>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</si>
  <si>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</si>
  <si>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</si>
  <si>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</si>
  <si>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</si>
  <si>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</si>
  <si>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</si>
  <si>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</si>
  <si>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</si>
  <si>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</si>
  <si>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</si>
  <si>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</si>
  <si>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</si>
  <si>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</si>
  <si>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</si>
  <si>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</si>
  <si>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</si>
  <si>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</si>
  <si>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</si>
  <si>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</si>
  <si>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</si>
  <si>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</si>
  <si>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</si>
  <si>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</si>
  <si>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</si>
  <si>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</si>
  <si>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</si>
  <si>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</si>
  <si>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</si>
  <si>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</si>
  <si>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</si>
  <si>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</si>
  <si>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</si>
  <si>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</si>
  <si>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</si>
  <si>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</si>
  <si>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</si>
  <si>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</si>
  <si>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</si>
  <si>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</si>
  <si>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</si>
  <si>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</si>
  <si>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</si>
  <si>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</si>
  <si>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</si>
  <si>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</si>
  <si>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</si>
  <si>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</si>
  <si>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</si>
  <si>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</si>
  <si>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</si>
  <si>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</si>
  <si>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</si>
  <si>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</si>
  <si>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</si>
  <si>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</si>
  <si>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</si>
  <si>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</si>
  <si>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</si>
  <si>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</si>
  <si>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</si>
  <si>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</si>
  <si>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</si>
  <si>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</si>
  <si>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</si>
  <si>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</si>
  <si>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</si>
  <si>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</si>
  <si>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</si>
  <si>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</si>
  <si>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</si>
  <si>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</si>
  <si>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</si>
  <si>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</si>
  <si>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</si>
  <si>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</si>
  <si>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</si>
  <si>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</si>
  <si>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</si>
  <si>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</si>
  <si>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</si>
  <si>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</si>
  <si>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</si>
  <si>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</si>
  <si>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</si>
  <si>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</si>
  <si>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</si>
  <si>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</si>
  <si>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</si>
  <si>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</si>
  <si>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</si>
  <si>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</si>
  <si>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</si>
  <si>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</si>
  <si>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</si>
  <si>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</si>
  <si>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</si>
  <si>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</si>
  <si>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</si>
  <si>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</si>
  <si>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</si>
  <si>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</si>
  <si>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</si>
  <si>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</si>
  <si>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</si>
  <si>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</si>
  <si>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</si>
  <si>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</si>
  <si>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</si>
  <si>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</si>
  <si>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</si>
  <si>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</si>
  <si>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</si>
  <si>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</si>
  <si>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</si>
  <si>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</si>
  <si>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</si>
  <si>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</si>
  <si>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</si>
  <si>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</si>
  <si>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</si>
  <si>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</si>
  <si>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</si>
  <si>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</si>
  <si>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</si>
  <si>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</si>
  <si>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</si>
  <si>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</si>
  <si>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</si>
  <si>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</si>
  <si>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</si>
  <si>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</si>
  <si>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</si>
  <si>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</si>
  <si>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</si>
  <si>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</si>
  <si>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</si>
  <si>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</si>
  <si>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</si>
  <si>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</si>
  <si>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</si>
  <si>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</si>
  <si>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</si>
  <si>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</si>
  <si>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</si>
  <si>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</si>
  <si>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</si>
  <si>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</si>
  <si>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</si>
  <si>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</si>
  <si>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</si>
  <si>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</si>
  <si>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</si>
  <si>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</si>
  <si>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</si>
  <si>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</si>
  <si>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</si>
  <si>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</si>
  <si>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</si>
  <si>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</si>
  <si>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</si>
  <si>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</si>
  <si>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</si>
  <si>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</si>
  <si>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</si>
  <si>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</si>
  <si>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</si>
  <si>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</si>
  <si>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</si>
  <si>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</si>
  <si>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</si>
  <si>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</si>
  <si>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</si>
  <si>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</si>
  <si>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</si>
  <si>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</si>
  <si>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</si>
  <si>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</si>
  <si>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</si>
  <si>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</si>
  <si>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</si>
  <si>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</si>
  <si>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</si>
  <si>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</si>
  <si>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</si>
  <si>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</si>
  <si>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</si>
  <si>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</si>
  <si>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</si>
  <si>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</si>
  <si>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</si>
  <si>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</si>
  <si>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</si>
  <si>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</si>
  <si>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</si>
  <si>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</si>
  <si>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</si>
  <si>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</si>
  <si>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</si>
  <si>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</si>
  <si>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</si>
  <si>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</si>
  <si>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</si>
  <si>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</si>
  <si>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</si>
  <si>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</si>
  <si>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</si>
  <si>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</si>
  <si>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</si>
  <si>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</si>
  <si>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</si>
  <si>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</si>
  <si>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</si>
  <si>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</si>
  <si>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</si>
  <si>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</si>
  <si>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</si>
  <si>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</si>
  <si>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</si>
  <si>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</si>
  <si>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</si>
  <si>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</si>
  <si>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</si>
  <si>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</si>
  <si>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</si>
  <si>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</si>
  <si>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</si>
  <si>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</si>
  <si>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</si>
  <si>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</si>
  <si>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</si>
  <si>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</si>
  <si>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</si>
  <si>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</si>
  <si>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</si>
  <si>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</si>
  <si>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</si>
  <si>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</si>
  <si>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</si>
  <si>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</si>
  <si>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</si>
  <si>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</si>
  <si>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</si>
  <si>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</si>
  <si>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</si>
  <si>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</si>
  <si>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</si>
  <si>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</si>
  <si>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</si>
  <si>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</si>
  <si>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</si>
  <si>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</si>
  <si>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</si>
  <si>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</si>
  <si>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</si>
  <si>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</si>
  <si>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</si>
  <si>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</si>
  <si>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</si>
  <si>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</si>
  <si>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</si>
  <si>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</si>
  <si>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</si>
  <si>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</si>
  <si>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</si>
  <si>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</si>
  <si>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</si>
  <si>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</si>
  <si>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</si>
  <si>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</si>
  <si>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</si>
  <si>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</si>
  <si>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</si>
  <si>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</si>
  <si>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</si>
  <si>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</si>
  <si>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</si>
  <si>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</si>
  <si>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</si>
  <si>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</si>
  <si>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</si>
  <si>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</si>
  <si>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</si>
  <si>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</si>
  <si>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</si>
  <si>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</si>
  <si>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</si>
  <si>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</si>
  <si>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</si>
  <si>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</si>
  <si>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</si>
  <si>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</si>
  <si>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</si>
  <si>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</si>
  <si>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</si>
  <si>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</si>
  <si>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</si>
  <si>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</si>
  <si>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</si>
  <si>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</si>
  <si>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</si>
  <si>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</si>
  <si>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</si>
  <si>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</si>
  <si>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</si>
  <si>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</si>
  <si>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</si>
  <si>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</si>
  <si>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</si>
  <si>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</si>
  <si>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</si>
  <si>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</si>
  <si>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</si>
  <si>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</si>
  <si>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</si>
  <si>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</si>
  <si>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</si>
  <si>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</si>
  <si>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</si>
  <si>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</si>
  <si>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</si>
  <si>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</si>
  <si>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</si>
  <si>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</si>
  <si>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</si>
  <si>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</si>
  <si>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</si>
  <si>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</si>
  <si>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</si>
  <si>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</si>
  <si>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</si>
  <si>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</si>
  <si>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</si>
  <si>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</si>
  <si>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</si>
  <si>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</si>
  <si>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</si>
  <si>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</si>
  <si>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</si>
  <si>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</si>
  <si>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</si>
  <si>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</si>
  <si>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</si>
  <si>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</si>
  <si>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</si>
  <si>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</si>
  <si>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</si>
  <si>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</si>
  <si>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</si>
  <si>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</si>
  <si>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</si>
  <si>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</si>
  <si>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</si>
  <si>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</si>
  <si>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</si>
  <si>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</si>
  <si>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</si>
  <si>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</si>
  <si>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</si>
  <si>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</si>
  <si>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</si>
  <si>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</si>
  <si>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</si>
  <si>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</si>
  <si>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</si>
  <si>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</si>
  <si>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</si>
  <si>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</si>
  <si>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</si>
  <si>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</si>
  <si>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</si>
  <si>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</si>
  <si>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</si>
  <si>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</si>
  <si>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</si>
  <si>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</si>
  <si>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</si>
  <si>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</si>
  <si>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</si>
  <si>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</si>
  <si>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</si>
  <si>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</si>
  <si>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</si>
  <si>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</si>
  <si>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</si>
  <si>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</si>
  <si>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</si>
  <si>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</si>
  <si>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</si>
  <si>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</si>
  <si>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</si>
  <si>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</si>
  <si>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</si>
  <si>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</si>
  <si>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</si>
  <si>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</si>
  <si>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</si>
  <si>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</si>
  <si>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</si>
  <si>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</si>
  <si>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</si>
  <si>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</si>
  <si>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</si>
  <si>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</si>
  <si>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</si>
  <si>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</si>
  <si>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</si>
  <si>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</si>
  <si>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</si>
  <si>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</si>
  <si>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</si>
  <si>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</si>
  <si>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</si>
  <si>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</si>
  <si>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</si>
  <si>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</si>
  <si>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</si>
  <si>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</si>
  <si>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</si>
  <si>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</si>
  <si>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</si>
  <si>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</si>
  <si>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</si>
  <si>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</si>
  <si>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</si>
  <si>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</si>
  <si>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</si>
  <si>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</si>
  <si>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</si>
  <si>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</si>
  <si>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</si>
  <si>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</si>
  <si>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</si>
  <si>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</si>
  <si>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</si>
  <si>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</si>
  <si>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</si>
  <si>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</si>
  <si>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</si>
  <si>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</si>
  <si>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</si>
  <si>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</si>
  <si>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</si>
  <si>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</si>
  <si>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</si>
  <si>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</si>
  <si>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</si>
  <si>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</si>
  <si>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</si>
  <si>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</si>
  <si>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</si>
  <si>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</si>
  <si>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</si>
  <si>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</si>
  <si>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</si>
  <si>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</si>
  <si>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</si>
  <si>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</si>
  <si>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</si>
  <si>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</si>
  <si>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</si>
  <si>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</si>
  <si>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</si>
  <si>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</si>
  <si>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</si>
  <si>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</si>
  <si>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</si>
  <si>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</si>
  <si>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</si>
  <si>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</si>
  <si>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</si>
  <si>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</si>
  <si>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</si>
  <si>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</si>
  <si>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</si>
  <si>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</si>
  <si>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</si>
  <si>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</si>
  <si>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</si>
  <si>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</si>
  <si>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</si>
  <si>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</si>
  <si>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</si>
  <si>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</si>
  <si>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</si>
  <si>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</si>
  <si>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</si>
  <si>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</si>
  <si>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</si>
  <si>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</si>
  <si>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</si>
  <si>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</si>
  <si>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</si>
  <si>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</si>
  <si>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</si>
  <si>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</si>
  <si>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</si>
  <si>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</si>
  <si>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</si>
  <si>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</si>
  <si>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</si>
  <si>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</si>
  <si>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</si>
  <si>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</si>
  <si>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</si>
  <si>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</si>
  <si>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</si>
  <si>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</si>
  <si>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</si>
  <si>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</si>
  <si>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</si>
  <si>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</si>
  <si>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</si>
  <si>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</si>
  <si>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</si>
  <si>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</si>
  <si>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</si>
  <si>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</si>
  <si>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</si>
  <si>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</si>
  <si>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</si>
  <si>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</si>
  <si>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</si>
  <si>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</si>
  <si>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</si>
  <si>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</si>
  <si>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</si>
  <si>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</si>
  <si>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</si>
  <si>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</si>
  <si>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</si>
  <si>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</si>
  <si>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</si>
  <si>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</si>
  <si>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</si>
  <si>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</si>
  <si>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</si>
  <si>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</si>
  <si>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</si>
  <si>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</si>
  <si>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</si>
  <si>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</si>
  <si>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</si>
  <si>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</si>
  <si>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</si>
  <si>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</si>
  <si>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</si>
  <si>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</si>
  <si>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</si>
  <si>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</si>
  <si>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</si>
  <si>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</si>
  <si>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</si>
  <si>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</si>
  <si>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</si>
  <si>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</si>
  <si>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</si>
  <si>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</si>
  <si>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</si>
  <si>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</si>
  <si>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</si>
  <si>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</si>
  <si>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</si>
  <si>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</si>
  <si>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</si>
  <si>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</si>
  <si>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</si>
  <si>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</si>
  <si>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</si>
  <si>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</si>
  <si>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</si>
  <si>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</si>
  <si>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</si>
  <si>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</si>
  <si>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</si>
  <si>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</si>
  <si>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</si>
  <si>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</si>
  <si>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</si>
  <si>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</si>
  <si>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</si>
  <si>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</si>
  <si>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</si>
  <si>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</si>
  <si>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</si>
  <si>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</si>
  <si>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</si>
  <si>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</si>
  <si>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</si>
  <si>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</si>
  <si>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</si>
  <si>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</si>
  <si>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</si>
  <si>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</si>
  <si>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</si>
  <si>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</si>
  <si>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</si>
  <si>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</si>
  <si>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</si>
  <si>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</si>
  <si>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</si>
  <si>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</si>
  <si>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</si>
  <si>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</si>
  <si>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</si>
  <si>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</si>
  <si>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</si>
  <si>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</si>
  <si>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</si>
  <si>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</si>
  <si>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</si>
  <si>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</si>
  <si>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</si>
  <si>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</si>
  <si>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</si>
  <si>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</si>
  <si>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</si>
  <si>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</si>
  <si>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</si>
  <si>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</si>
  <si>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</si>
  <si>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</si>
  <si>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</si>
  <si>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</si>
  <si>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</si>
  <si>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</si>
  <si>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</si>
  <si>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</si>
  <si>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</si>
  <si>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</si>
  <si>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</si>
  <si>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</si>
  <si>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</si>
  <si>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</si>
  <si>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</si>
  <si>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</si>
  <si>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</si>
  <si>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</si>
  <si>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</si>
  <si>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</si>
  <si>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</si>
  <si>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</si>
  <si>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</si>
  <si>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</si>
  <si>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</si>
  <si>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</si>
  <si>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</si>
  <si>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</si>
  <si>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</si>
  <si>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</si>
  <si>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</si>
  <si>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</si>
  <si>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</si>
  <si>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</si>
  <si>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</si>
  <si>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</si>
  <si>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</si>
  <si>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</si>
  <si>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</si>
  <si>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</si>
  <si>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</si>
  <si>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</si>
  <si>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</si>
  <si>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</si>
  <si>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</si>
  <si>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</si>
  <si>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</si>
  <si>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</si>
  <si>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</si>
  <si>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</si>
  <si>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</si>
  <si>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</si>
  <si>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</si>
  <si>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</si>
  <si>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</si>
  <si>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</si>
  <si>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</si>
  <si>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</si>
  <si>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</si>
  <si>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</si>
  <si>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</si>
  <si>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</si>
  <si>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</si>
  <si>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</si>
  <si>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</si>
  <si>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</si>
  <si>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</si>
  <si>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</si>
  <si>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</si>
  <si>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</si>
  <si>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</si>
  <si>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</si>
  <si>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</si>
  <si>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</si>
  <si>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</si>
  <si>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</si>
  <si>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</si>
  <si>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</si>
  <si>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</si>
  <si>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</si>
  <si>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</si>
  <si>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</si>
  <si>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</si>
  <si>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</si>
  <si>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</si>
  <si>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</si>
  <si>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</si>
  <si>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</si>
  <si>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</si>
  <si>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</si>
  <si>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</si>
  <si>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</si>
  <si>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</si>
  <si>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</si>
  <si>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</si>
  <si>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</si>
  <si>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</si>
  <si>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</si>
  <si>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</si>
  <si>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</si>
  <si>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</si>
  <si>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</si>
  <si>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</si>
  <si>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</si>
  <si>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</si>
  <si>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</si>
  <si>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</si>
  <si>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</si>
  <si>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</si>
  <si>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</si>
  <si>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</si>
  <si>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</si>
  <si>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</si>
  <si>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</si>
  <si>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</si>
  <si>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</si>
  <si>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</si>
  <si>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</si>
  <si>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</si>
  <si>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</si>
  <si>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</si>
  <si>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</si>
  <si>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</si>
  <si>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</si>
  <si>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</si>
  <si>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</si>
  <si>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</si>
  <si>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</si>
  <si>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</si>
  <si>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</si>
  <si>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</si>
  <si>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</si>
  <si>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</si>
  <si>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</si>
  <si>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</si>
  <si>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</si>
  <si>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</si>
  <si>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</si>
  <si>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</si>
  <si>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</si>
  <si>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</si>
  <si>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</si>
  <si>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</si>
  <si>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</si>
  <si>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</si>
  <si>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</si>
  <si>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</si>
  <si>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</si>
  <si>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</si>
  <si>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</si>
  <si>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</si>
  <si>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</si>
  <si>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</si>
  <si>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</si>
  <si>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</si>
  <si>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</si>
  <si>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</si>
  <si>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</si>
  <si>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</si>
  <si>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</si>
  <si>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</si>
  <si>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</si>
  <si>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</si>
  <si>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</si>
  <si>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</si>
  <si>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</si>
  <si>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</si>
  <si>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</si>
  <si>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</si>
  <si>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</si>
  <si>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</si>
  <si>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</si>
  <si>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</si>
  <si>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</si>
  <si>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</si>
  <si>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</si>
  <si>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</si>
  <si>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</si>
  <si>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</si>
  <si>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</si>
  <si>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</si>
  <si>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</si>
  <si>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</si>
  <si>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</si>
  <si>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</si>
  <si>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</si>
  <si>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</si>
  <si>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</si>
  <si>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</si>
  <si>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</si>
  <si>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</si>
  <si>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</si>
  <si>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</si>
  <si>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</si>
  <si>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</si>
  <si>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</si>
  <si>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</si>
  <si>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</si>
  <si>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</si>
  <si>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</si>
  <si>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</si>
  <si>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</si>
  <si>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</si>
  <si>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</si>
  <si>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</si>
  <si>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</si>
  <si>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</si>
  <si>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</si>
  <si>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</si>
  <si>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</si>
  <si>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</si>
  <si>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</si>
  <si>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</si>
  <si>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</si>
  <si>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</si>
  <si>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</si>
  <si>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</si>
  <si>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</si>
  <si>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</si>
  <si>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</si>
  <si>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</si>
  <si>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</si>
  <si>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</si>
  <si>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</si>
  <si>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</si>
  <si>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</si>
  <si>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</si>
  <si>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</si>
  <si>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</si>
  <si>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</si>
  <si>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</si>
  <si>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</si>
  <si>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</si>
  <si>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</si>
  <si>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</si>
  <si>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</si>
  <si>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</si>
  <si>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</si>
  <si>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</si>
  <si>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</si>
  <si>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</si>
  <si>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</si>
  <si>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</si>
  <si>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</si>
  <si>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</si>
  <si>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</si>
  <si>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</si>
  <si>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</si>
  <si>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</si>
  <si>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</si>
  <si>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</si>
  <si>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</si>
  <si>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</si>
  <si>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</si>
  <si>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</si>
  <si>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</si>
  <si>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</si>
  <si>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</si>
  <si>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</si>
  <si>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</si>
  <si>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</si>
  <si>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</si>
  <si>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</si>
  <si>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</si>
  <si>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</si>
  <si>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</si>
  <si>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</si>
  <si>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</si>
  <si>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</si>
  <si>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</si>
  <si>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</si>
  <si>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</si>
  <si>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</si>
  <si>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</si>
  <si>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</si>
  <si>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</si>
  <si>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</si>
  <si>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</si>
  <si>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</si>
  <si>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</si>
  <si>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</si>
  <si>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</si>
  <si>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</si>
  <si>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</si>
  <si>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</si>
  <si>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</si>
  <si>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</si>
  <si>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</si>
  <si>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</si>
  <si>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</si>
  <si>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</si>
  <si>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</si>
  <si>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</si>
  <si>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</si>
  <si>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</si>
  <si>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</si>
  <si>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</si>
  <si>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</si>
  <si>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</si>
  <si>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</si>
  <si>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</si>
  <si>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</si>
  <si>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</si>
  <si>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</si>
  <si>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</si>
  <si>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</si>
  <si>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</si>
  <si>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</si>
  <si>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</si>
  <si>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</si>
  <si>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</si>
  <si>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</si>
  <si>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</si>
  <si>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</si>
  <si>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</si>
  <si>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</si>
  <si>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</si>
  <si>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</si>
  <si>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</si>
  <si>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</si>
  <si>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</si>
  <si>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</si>
  <si>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</si>
  <si>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</si>
  <si>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</si>
  <si>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</si>
  <si>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</si>
  <si>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</si>
  <si>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</si>
  <si>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</si>
  <si>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</si>
  <si>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</si>
  <si>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</si>
  <si>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</si>
  <si>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</si>
  <si>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</si>
  <si>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</si>
  <si>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</si>
  <si>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</si>
  <si>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</si>
  <si>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</si>
  <si>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</si>
  <si>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</si>
  <si>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</si>
  <si>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</si>
  <si>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</si>
  <si>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</si>
  <si>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</si>
  <si>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</si>
  <si>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</si>
  <si>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</si>
  <si>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</si>
  <si>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</si>
  <si>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</si>
  <si>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</si>
  <si>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</si>
  <si>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</si>
  <si>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</si>
  <si>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</si>
  <si>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</si>
  <si>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</si>
  <si>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</si>
  <si>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</si>
  <si>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</si>
  <si>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</si>
  <si>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</si>
  <si>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</si>
  <si>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</si>
  <si>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</si>
  <si>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</si>
  <si>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</si>
  <si>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</si>
  <si>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</si>
  <si>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</si>
  <si>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</si>
  <si>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</si>
  <si>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</si>
  <si>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</si>
  <si>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</si>
  <si>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</si>
  <si>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</si>
  <si>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</si>
  <si>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</si>
  <si>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</si>
  <si>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</si>
  <si>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</si>
  <si>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</si>
  <si>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</si>
  <si>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</si>
  <si>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</si>
  <si>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</si>
  <si>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</si>
  <si>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</si>
  <si>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</si>
  <si>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</si>
  <si>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</si>
  <si>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</si>
  <si>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</si>
  <si>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</si>
  <si>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</si>
  <si>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</si>
  <si>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</si>
  <si>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</si>
  <si>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</si>
  <si>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</si>
  <si>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</si>
  <si>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</si>
  <si>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</si>
  <si>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</si>
  <si>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</si>
  <si>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</si>
  <si>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</si>
  <si>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</si>
  <si>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</si>
  <si>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</si>
  <si>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</si>
  <si>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</si>
  <si>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</si>
  <si>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</si>
  <si>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</si>
  <si>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</si>
  <si>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</si>
  <si>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</si>
  <si>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</si>
  <si>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</si>
  <si>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</si>
  <si>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</si>
  <si>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</si>
  <si>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</si>
  <si>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</si>
  <si>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</si>
  <si>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</si>
  <si>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</si>
  <si>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</si>
  <si>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</si>
  <si>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</si>
  <si>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</si>
  <si>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</si>
  <si>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</si>
  <si>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</si>
  <si>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</si>
  <si>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</si>
  <si>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</si>
  <si>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</si>
  <si>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</si>
  <si>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</si>
  <si>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</si>
  <si>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</si>
  <si>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</si>
  <si>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</si>
  <si>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</si>
  <si>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</si>
  <si>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</si>
  <si>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</si>
  <si>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</si>
  <si>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</si>
  <si>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</si>
  <si>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</si>
  <si>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</si>
  <si>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</si>
  <si>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</si>
  <si>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</si>
  <si>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</si>
  <si>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</si>
  <si>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</si>
  <si>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</si>
  <si>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</si>
  <si>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</si>
  <si>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</si>
  <si>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</si>
  <si>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</si>
  <si>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</si>
  <si>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</si>
  <si>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</si>
  <si>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</si>
  <si>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</si>
  <si>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</si>
  <si>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</si>
  <si>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</si>
  <si>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</si>
  <si>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</si>
  <si>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</si>
  <si>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</si>
  <si>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</si>
  <si>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</si>
  <si>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</si>
  <si>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</si>
  <si>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</si>
  <si>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</si>
  <si>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</si>
  <si>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</si>
  <si>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</si>
  <si>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</si>
  <si>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</si>
  <si>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</si>
  <si>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</si>
  <si>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</si>
  <si>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</si>
  <si>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</si>
  <si>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</si>
  <si>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</si>
  <si>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</si>
  <si>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</si>
  <si>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</si>
  <si>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</si>
  <si>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</si>
  <si>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</si>
  <si>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</si>
  <si>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</si>
  <si>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</si>
  <si>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</si>
  <si>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</si>
  <si>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</si>
  <si>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</si>
  <si>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</si>
  <si>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</si>
  <si>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</si>
  <si>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</si>
  <si>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</si>
  <si>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</si>
  <si>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</si>
  <si>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</si>
  <si>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</si>
  <si>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</si>
  <si>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</si>
  <si>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</si>
  <si>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</si>
  <si>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</si>
  <si>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</si>
  <si>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</si>
  <si>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</si>
  <si>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</si>
  <si>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</si>
  <si>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</si>
  <si>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</si>
  <si>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</si>
  <si>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</si>
  <si>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</si>
  <si>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</si>
  <si>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</si>
  <si>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</si>
  <si>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</si>
  <si>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</si>
  <si>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</si>
  <si>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</si>
  <si>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</si>
  <si>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</si>
  <si>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</si>
  <si>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</si>
  <si>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</si>
  <si>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</si>
  <si>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</si>
  <si>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</si>
  <si>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</si>
  <si>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</si>
  <si>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</si>
  <si>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</si>
  <si>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</si>
  <si>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</si>
  <si>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</si>
  <si>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</si>
  <si>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</si>
  <si>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</si>
  <si>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</si>
  <si>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</si>
  <si>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</si>
  <si>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</si>
  <si>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</si>
  <si>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</si>
  <si>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</si>
  <si>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</si>
  <si>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</si>
  <si>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</si>
  <si>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</si>
  <si>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</si>
  <si>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</si>
  <si>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</si>
  <si>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</si>
  <si>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</si>
  <si>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</si>
  <si>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</si>
  <si>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</si>
  <si>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</si>
  <si>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</si>
  <si>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</si>
  <si>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</si>
  <si>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</si>
  <si>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</si>
  <si>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</si>
  <si>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</si>
  <si>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</si>
  <si>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</si>
  <si>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</si>
  <si>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</si>
  <si>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</si>
  <si>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</si>
  <si>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</si>
  <si>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</si>
  <si>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</si>
  <si>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</si>
  <si>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</si>
  <si>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</si>
  <si>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</si>
  <si>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</si>
  <si>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</si>
  <si>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</si>
  <si>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</si>
  <si>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</si>
  <si>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</si>
  <si>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</si>
  <si>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</si>
  <si>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</si>
  <si>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</si>
  <si>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</si>
  <si>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</si>
  <si>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</si>
  <si>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</si>
  <si>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</si>
  <si>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</si>
  <si>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</si>
  <si>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</si>
  <si>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</si>
  <si>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</si>
  <si>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</si>
  <si>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</si>
  <si>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</si>
  <si>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</si>
  <si>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</si>
  <si>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</si>
  <si>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</si>
  <si>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</si>
  <si>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</si>
  <si>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</si>
  <si>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</si>
  <si>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</si>
  <si>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</si>
  <si>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</si>
  <si>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</si>
  <si>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</si>
  <si>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</si>
  <si>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</si>
  <si>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</si>
  <si>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</si>
  <si>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</si>
  <si>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</si>
  <si>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</si>
  <si>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</si>
  <si>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</si>
  <si>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</si>
  <si>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</si>
  <si>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</si>
  <si>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</si>
  <si>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</si>
  <si>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</si>
  <si>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</si>
  <si>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</si>
  <si>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</si>
  <si>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</si>
  <si>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</si>
  <si>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</si>
  <si>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</si>
  <si>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</si>
  <si>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</si>
  <si>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</si>
  <si>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</si>
  <si>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</si>
  <si>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</si>
  <si>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</si>
  <si>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</si>
  <si>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</si>
  <si>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</si>
  <si>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</si>
  <si>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</si>
  <si>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</si>
  <si>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</si>
  <si>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</si>
  <si>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</si>
  <si>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</si>
  <si>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</si>
  <si>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</si>
  <si>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</si>
  <si>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</si>
  <si>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</si>
  <si>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</si>
  <si>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</si>
  <si>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</si>
  <si>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</si>
  <si>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</si>
  <si>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</si>
  <si>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</si>
  <si>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</si>
  <si>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</si>
  <si>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</si>
  <si>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</si>
  <si>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</si>
  <si>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</si>
  <si>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</si>
  <si>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</si>
  <si>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</si>
  <si>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</si>
  <si>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</si>
  <si>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</si>
  <si>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</si>
  <si>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</si>
  <si>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</si>
  <si>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</si>
  <si>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</si>
  <si>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</si>
  <si>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</si>
  <si>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</si>
  <si>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</si>
  <si>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</si>
  <si>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</si>
  <si>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</si>
  <si>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</si>
  <si>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</si>
  <si>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</si>
  <si>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</si>
  <si>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</si>
  <si>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</si>
  <si>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</si>
  <si>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</si>
  <si>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</si>
  <si>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</si>
  <si>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</si>
  <si>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</si>
  <si>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</si>
  <si>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</si>
  <si>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</si>
  <si>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</si>
  <si>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</si>
  <si>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</si>
  <si>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</si>
  <si>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</si>
  <si>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</si>
  <si>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</si>
  <si>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</si>
  <si>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</si>
  <si>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</si>
  <si>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</si>
  <si>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</si>
  <si>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</si>
  <si>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</si>
  <si>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</si>
  <si>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</si>
  <si>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</si>
  <si>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</si>
  <si>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</si>
  <si>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</si>
  <si>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</si>
  <si>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</si>
  <si>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</si>
  <si>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</si>
  <si>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</si>
  <si>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</si>
  <si>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</si>
  <si>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</si>
  <si>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</si>
  <si>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</si>
  <si>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</si>
  <si>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</si>
  <si>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</si>
  <si>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</si>
  <si>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</si>
  <si>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</si>
  <si>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</si>
  <si>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</si>
  <si>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</si>
  <si>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</si>
  <si>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</si>
  <si>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</si>
  <si>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</si>
  <si>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</si>
  <si>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</si>
  <si>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</si>
  <si>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</si>
  <si>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</si>
  <si>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</si>
  <si>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</si>
  <si>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</si>
  <si>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</si>
  <si>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</si>
  <si>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</si>
  <si>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</si>
  <si>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</si>
  <si>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</si>
  <si>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</si>
  <si>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</si>
  <si>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</si>
  <si>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</si>
  <si>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</si>
  <si>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</si>
  <si>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</si>
  <si>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</si>
  <si>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</si>
  <si>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</si>
  <si>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</si>
  <si>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</si>
  <si>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</si>
  <si>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</si>
  <si>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</si>
  <si>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</si>
  <si>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</si>
  <si>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</si>
  <si>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</si>
  <si>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</si>
  <si>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</si>
  <si>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</si>
  <si>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</si>
  <si>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</si>
  <si>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</si>
  <si>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</si>
  <si>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</si>
  <si>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</si>
  <si>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</si>
  <si>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</si>
  <si>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</si>
  <si>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</si>
  <si>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</si>
  <si>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</si>
  <si>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</si>
  <si>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</si>
  <si>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</si>
  <si>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</si>
  <si>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</si>
  <si>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</si>
  <si>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</si>
  <si>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</si>
  <si>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</si>
  <si>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</si>
  <si>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</si>
  <si>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</si>
  <si>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</si>
  <si>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</si>
  <si>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</si>
  <si>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</si>
  <si>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</si>
  <si>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</si>
  <si>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</si>
  <si>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</si>
  <si>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</si>
  <si>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</si>
  <si>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</si>
  <si>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</si>
  <si>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</si>
  <si>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</si>
  <si>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</si>
  <si>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</si>
  <si>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</si>
  <si>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</si>
  <si>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</si>
  <si>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</si>
  <si>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</si>
  <si>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</si>
  <si>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</si>
  <si>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</si>
  <si>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</si>
  <si>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</si>
  <si>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</si>
  <si>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</si>
  <si>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</si>
  <si>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</si>
  <si>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</si>
  <si>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</si>
  <si>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</si>
  <si>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</si>
  <si>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</si>
  <si>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</si>
  <si>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</si>
  <si>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</si>
  <si>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</si>
  <si>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</si>
  <si>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</si>
  <si>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</si>
  <si>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</si>
  <si>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</si>
  <si>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</si>
  <si>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</si>
  <si>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</si>
  <si>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</si>
  <si>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</si>
  <si>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</si>
  <si>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</si>
  <si>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</si>
  <si>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</si>
  <si>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</si>
  <si>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</si>
  <si>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</si>
  <si>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</si>
  <si>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</si>
  <si>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</si>
  <si>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</si>
  <si>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</si>
  <si>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</si>
  <si>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</si>
  <si>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</si>
  <si>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</si>
  <si>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</si>
  <si>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</si>
  <si>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</si>
  <si>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</si>
  <si>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</si>
  <si>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</si>
  <si>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</si>
  <si>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</si>
  <si>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</si>
  <si>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</si>
  <si>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</si>
  <si>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</si>
  <si>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</si>
  <si>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</si>
  <si>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</si>
  <si>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</si>
  <si>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</si>
  <si>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</si>
  <si>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</si>
  <si>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</si>
  <si>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</si>
  <si>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</si>
  <si>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</si>
  <si>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</si>
  <si>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</si>
  <si>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</si>
  <si>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</si>
  <si>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</si>
  <si>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</si>
  <si>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</si>
  <si>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</si>
  <si>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</si>
  <si>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</si>
  <si>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</si>
  <si>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</si>
  <si>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</si>
  <si>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</si>
  <si>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</si>
  <si>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</si>
  <si>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</si>
  <si>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</si>
  <si>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</si>
  <si>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</si>
  <si>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</si>
  <si>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</si>
  <si>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</si>
  <si>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</si>
  <si>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</si>
  <si>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</si>
  <si>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</si>
  <si>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</si>
  <si>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</si>
  <si>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</si>
  <si>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</si>
  <si>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</si>
  <si>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</si>
  <si>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</si>
  <si>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</si>
  <si>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</si>
  <si>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</si>
  <si>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</si>
  <si>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</si>
  <si>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</si>
  <si>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</si>
  <si>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</si>
  <si>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</si>
  <si>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</si>
  <si>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</si>
  <si>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</si>
  <si>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</si>
  <si>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</si>
  <si>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</si>
  <si>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</si>
  <si>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</si>
  <si>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</si>
  <si>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</si>
  <si>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</si>
  <si>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</si>
  <si>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</si>
  <si>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</si>
  <si>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</si>
  <si>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</si>
  <si>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</si>
  <si>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</si>
  <si>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</si>
  <si>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</si>
  <si>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</si>
  <si>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</si>
  <si>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</si>
  <si>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</si>
  <si>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</si>
  <si>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</si>
  <si>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</si>
  <si>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</si>
  <si>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</si>
  <si>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</si>
  <si>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</si>
  <si>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</si>
  <si>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</si>
  <si>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</si>
  <si>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</si>
  <si>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</si>
  <si>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</si>
  <si>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</si>
  <si>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</si>
  <si>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</si>
  <si>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</si>
  <si>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</si>
  <si>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</si>
  <si>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</si>
  <si>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</si>
  <si>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</si>
  <si>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</si>
  <si>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</si>
  <si>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</si>
  <si>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</si>
  <si>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</si>
  <si>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</si>
  <si>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</si>
  <si>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</si>
  <si>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</si>
  <si>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</si>
  <si>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</si>
  <si>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</si>
  <si>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</si>
  <si>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</si>
  <si>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</si>
  <si>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</si>
  <si>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</si>
  <si>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</si>
  <si>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</si>
  <si>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</si>
  <si>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</si>
  <si>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</si>
  <si>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</si>
  <si>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</si>
  <si>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</si>
  <si>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</si>
  <si>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</si>
  <si>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</si>
  <si>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</si>
  <si>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</si>
  <si>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</si>
  <si>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</si>
  <si>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</si>
  <si>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</si>
  <si>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</si>
  <si>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</si>
  <si>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</si>
  <si>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</si>
  <si>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</si>
  <si>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</si>
  <si>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</si>
  <si>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</si>
  <si>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</si>
  <si>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</si>
  <si>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</si>
  <si>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</si>
  <si>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</si>
  <si>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</si>
  <si>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</si>
  <si>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</si>
  <si>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</si>
  <si>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</si>
  <si>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</si>
  <si>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</si>
  <si>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</si>
  <si>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</si>
  <si>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</si>
  <si>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</si>
  <si>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</si>
  <si>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</si>
  <si>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</si>
  <si>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</si>
  <si>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</si>
  <si>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</si>
  <si>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</si>
  <si>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</si>
  <si>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</si>
  <si>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</si>
  <si>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</si>
  <si>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</si>
  <si>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</si>
  <si>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</si>
  <si>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</si>
  <si>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</si>
  <si>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</si>
  <si>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</si>
  <si>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</si>
  <si>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</si>
  <si>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</si>
  <si>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</si>
  <si>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</si>
  <si>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</si>
  <si>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</si>
  <si>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</si>
  <si>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</si>
  <si>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</si>
  <si>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</si>
  <si>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</si>
  <si>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</si>
  <si>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</si>
  <si>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</si>
  <si>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</si>
  <si>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</si>
  <si>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</si>
  <si>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</si>
  <si>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</si>
  <si>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</si>
  <si>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</si>
  <si>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</si>
  <si>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</si>
  <si>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</si>
  <si>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</si>
  <si>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</si>
  <si>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</si>
  <si>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</si>
  <si>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</si>
  <si>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</si>
  <si>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</si>
  <si>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</si>
  <si>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</si>
  <si>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</si>
  <si>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</si>
  <si>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</si>
  <si>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</si>
  <si>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</si>
  <si>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</si>
  <si>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</si>
  <si>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</si>
  <si>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</si>
  <si>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</si>
  <si>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</si>
  <si>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</si>
  <si>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</si>
  <si>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</si>
  <si>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</si>
  <si>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</si>
  <si>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</si>
  <si>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</si>
  <si>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</si>
  <si>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</si>
  <si>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</si>
  <si>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</si>
  <si>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</si>
  <si>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</si>
  <si>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</si>
  <si>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</si>
  <si>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</si>
  <si>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</si>
  <si>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</si>
  <si>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</si>
  <si>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</si>
  <si>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</si>
  <si>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</si>
  <si>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</si>
  <si>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</si>
  <si>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</si>
  <si>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</si>
  <si>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</si>
  <si>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</si>
  <si>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</si>
  <si>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</si>
  <si>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</si>
  <si>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</si>
  <si>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</si>
  <si>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</si>
  <si>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</si>
  <si>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</si>
  <si>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</si>
  <si>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</si>
  <si>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</si>
  <si>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</si>
  <si>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</si>
  <si>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</si>
  <si>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</si>
  <si>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</si>
  <si>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</si>
  <si>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</si>
  <si>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</si>
  <si>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</si>
  <si>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</si>
  <si>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</si>
  <si>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</si>
  <si>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</si>
  <si>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</si>
  <si>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</si>
  <si>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</si>
  <si>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</si>
  <si>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</si>
  <si>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</si>
  <si>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</si>
  <si>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</si>
  <si>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</si>
  <si>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</si>
  <si>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</si>
  <si>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</si>
  <si>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</si>
  <si>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</si>
  <si>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</si>
  <si>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</si>
  <si>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</si>
  <si>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</si>
  <si>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</si>
  <si>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</si>
  <si>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</si>
  <si>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</si>
  <si>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</si>
  <si>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</si>
  <si>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</si>
  <si>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</si>
  <si>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</si>
  <si>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</si>
  <si>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</si>
  <si>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</si>
  <si>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</si>
  <si>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</si>
  <si>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</si>
  <si>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</si>
  <si>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</si>
  <si>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</si>
  <si>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</si>
  <si>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</si>
  <si>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</si>
  <si>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</si>
  <si>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</si>
  <si>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</si>
  <si>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</si>
  <si>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</si>
  <si>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</si>
  <si>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</si>
  <si>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</si>
  <si>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</si>
  <si>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</si>
  <si>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</si>
  <si>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</si>
  <si>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</si>
  <si>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</si>
  <si>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</si>
  <si>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</si>
  <si>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</si>
  <si>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</si>
  <si>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</si>
  <si>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</si>
  <si>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</si>
  <si>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</si>
  <si>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</si>
  <si>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</si>
  <si>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</si>
  <si>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</si>
  <si>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</si>
  <si>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</si>
  <si>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</si>
  <si>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</si>
  <si>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</si>
  <si>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</si>
  <si>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</si>
  <si>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</si>
  <si>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</si>
  <si>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</si>
  <si>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</si>
  <si>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</si>
  <si>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</si>
  <si>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</si>
  <si>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</si>
  <si>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</si>
  <si>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</si>
  <si>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</si>
  <si>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</si>
  <si>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</si>
  <si>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</si>
  <si>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</si>
  <si>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</si>
  <si>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</si>
  <si>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</si>
  <si>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</si>
  <si>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</si>
  <si>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</si>
  <si>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</si>
  <si>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</si>
  <si>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</si>
  <si>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</si>
  <si>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</si>
  <si>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</si>
  <si>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</si>
  <si>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</si>
  <si>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</si>
  <si>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</si>
  <si>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</si>
  <si>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</si>
  <si>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</si>
  <si>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</si>
  <si>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</si>
  <si>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</si>
  <si>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</si>
  <si>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</si>
  <si>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</si>
  <si>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</si>
  <si>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</si>
  <si>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</si>
  <si>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</si>
  <si>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</si>
  <si>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</si>
  <si>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</si>
  <si>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</si>
  <si>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</si>
  <si>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</si>
  <si>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</si>
  <si>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</si>
  <si>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</si>
  <si>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</si>
  <si>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</si>
  <si>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</si>
  <si>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</si>
  <si>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</si>
  <si>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</si>
  <si>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</si>
  <si>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</si>
  <si>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</si>
  <si>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</si>
  <si>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</si>
  <si>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</si>
  <si>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</si>
  <si>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</si>
  <si>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</si>
  <si>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</si>
  <si>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</si>
  <si>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</si>
  <si>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</si>
  <si>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</si>
  <si>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</si>
  <si>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</si>
  <si>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</si>
  <si>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</si>
  <si>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</si>
  <si>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</si>
  <si>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</si>
  <si>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</si>
  <si>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</si>
  <si>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</si>
  <si>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</si>
  <si>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</si>
  <si>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</si>
  <si>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</si>
  <si>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</si>
  <si>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</si>
  <si>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</si>
  <si>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</si>
  <si>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</si>
  <si>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</si>
  <si>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</si>
  <si>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</si>
  <si>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</si>
  <si>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</si>
  <si>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</si>
  <si>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</si>
  <si>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</si>
  <si>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</si>
  <si>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</si>
  <si>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</si>
  <si>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</si>
  <si>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</si>
  <si>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</si>
  <si>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</si>
  <si>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</si>
  <si>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</si>
  <si>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</si>
  <si>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</si>
  <si>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</si>
  <si>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</si>
  <si>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</si>
  <si>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</si>
  <si>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</si>
  <si>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</si>
  <si>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</si>
  <si>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</si>
  <si>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</si>
  <si>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</si>
  <si>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</si>
  <si>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</si>
  <si>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</si>
  <si>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</si>
  <si>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</si>
  <si>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</si>
  <si>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</si>
  <si>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</si>
  <si>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</si>
  <si>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</si>
  <si>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</si>
  <si>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</si>
  <si>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</si>
  <si>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</si>
  <si>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</si>
  <si>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</si>
  <si>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</si>
  <si>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</si>
  <si>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</si>
  <si>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</si>
  <si>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</si>
  <si>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</si>
  <si>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</si>
  <si>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</si>
  <si>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</si>
  <si>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</si>
  <si>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</si>
  <si>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</si>
  <si>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</si>
  <si>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</si>
  <si>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</si>
  <si>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</si>
  <si>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</si>
  <si>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</si>
  <si>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</si>
  <si>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</si>
  <si>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</si>
  <si>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</si>
  <si>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</si>
  <si>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</si>
  <si>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</si>
  <si>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</si>
  <si>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</si>
  <si>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</si>
  <si>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</si>
  <si>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</si>
  <si>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</si>
  <si>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</si>
  <si>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</si>
  <si>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</si>
  <si>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</si>
  <si>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</si>
  <si>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</si>
  <si>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</si>
  <si>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</si>
  <si>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</si>
  <si>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</si>
  <si>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</si>
  <si>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</si>
  <si>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</si>
  <si>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</si>
  <si>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</si>
  <si>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</si>
  <si>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</si>
  <si>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</si>
  <si>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</si>
  <si>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</si>
  <si>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</si>
  <si>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</si>
  <si>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</si>
  <si>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</si>
  <si>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</si>
  <si>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</si>
  <si>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</si>
  <si>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</si>
  <si>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</si>
  <si>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</si>
  <si>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</si>
  <si>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</si>
  <si>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</si>
  <si>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</si>
  <si>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</si>
  <si>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</si>
  <si>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</si>
  <si>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</si>
  <si>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</si>
  <si>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</si>
  <si>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</si>
  <si>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</si>
  <si>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</si>
  <si>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</si>
  <si>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</si>
  <si>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</si>
  <si>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</si>
  <si>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</si>
  <si>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</si>
  <si>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</si>
  <si>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</si>
  <si>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</si>
  <si>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</si>
  <si>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</si>
  <si>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</si>
  <si>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</si>
  <si>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</si>
  <si>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</si>
  <si>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</si>
  <si>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</si>
  <si>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</si>
  <si>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</si>
  <si>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</si>
  <si>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</si>
  <si>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</si>
  <si>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</si>
  <si>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</si>
  <si>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</si>
  <si>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</si>
  <si>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</si>
  <si>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</si>
  <si>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</si>
  <si>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</si>
  <si>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</si>
  <si>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</si>
  <si>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</si>
  <si>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</si>
  <si>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</si>
  <si>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</si>
  <si>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</si>
  <si>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</si>
  <si>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</si>
  <si>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</si>
  <si>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</si>
  <si>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</si>
  <si>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</si>
  <si>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</si>
  <si>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</si>
  <si>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</si>
  <si>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</si>
  <si>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</si>
  <si>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</si>
  <si>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</si>
  <si>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</si>
  <si>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</si>
  <si>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</si>
  <si>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</si>
  <si>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</si>
  <si>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</si>
  <si>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</si>
  <si>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</si>
  <si>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</si>
  <si>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</si>
  <si>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</si>
  <si>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</si>
  <si>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</si>
  <si>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</si>
  <si>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</si>
  <si>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</si>
  <si>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</si>
  <si>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</si>
  <si>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</si>
  <si>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</si>
  <si>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</si>
  <si>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</si>
  <si>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</si>
  <si>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</si>
  <si>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</si>
  <si>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</si>
  <si>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</si>
  <si>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</si>
  <si>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</si>
  <si>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</si>
  <si>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</si>
  <si>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</si>
  <si>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</si>
  <si>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</si>
  <si>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</si>
  <si>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</si>
  <si>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</si>
  <si>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</si>
  <si>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</si>
  <si>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</si>
  <si>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</si>
  <si>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</si>
  <si>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</si>
  <si>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</si>
  <si>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</si>
  <si>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</si>
  <si>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</si>
  <si>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</si>
  <si>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</si>
  <si>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</si>
  <si>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</si>
  <si>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</si>
  <si>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</si>
  <si>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</si>
  <si>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</si>
  <si>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</si>
  <si>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</si>
  <si>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</si>
  <si>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</si>
  <si>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</si>
  <si>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</si>
  <si>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</si>
  <si>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</si>
  <si>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</si>
  <si>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</si>
  <si>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</si>
  <si>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</si>
  <si>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</si>
  <si>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</si>
  <si>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</si>
  <si>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</si>
  <si>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</si>
  <si>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</si>
  <si>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</si>
  <si>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</si>
  <si>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</si>
  <si>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</si>
  <si>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</si>
  <si>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</si>
  <si>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</si>
  <si>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</si>
  <si>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</si>
  <si>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</si>
  <si>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</si>
  <si>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</si>
  <si>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</si>
  <si>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</si>
  <si>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</si>
  <si>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</si>
  <si>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</si>
  <si>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</si>
  <si>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</si>
  <si>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</si>
  <si>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</si>
  <si>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</si>
  <si>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</si>
  <si>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</si>
  <si>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</si>
  <si>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</si>
  <si>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</si>
  <si>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</si>
  <si>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</si>
  <si>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</si>
  <si>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</si>
  <si>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</si>
  <si>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</si>
  <si>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</si>
  <si>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</si>
  <si>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</si>
  <si>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</si>
  <si>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</si>
  <si>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</si>
  <si>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</si>
  <si>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</si>
  <si>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</si>
  <si>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</si>
  <si>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</si>
  <si>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</si>
  <si>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</si>
  <si>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</si>
  <si>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</si>
  <si>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</si>
  <si>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</si>
  <si>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</si>
  <si>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</si>
  <si>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</si>
  <si>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</si>
  <si>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</si>
  <si>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</si>
  <si>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</si>
  <si>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</si>
  <si>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</si>
  <si>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</si>
  <si>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</si>
  <si>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</si>
  <si>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</si>
  <si>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</si>
  <si>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</si>
  <si>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</si>
  <si>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</si>
  <si>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</si>
  <si>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</si>
  <si>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</si>
  <si>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</si>
  <si>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</si>
  <si>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</si>
  <si>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</si>
  <si>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</si>
  <si>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</si>
  <si>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</si>
  <si>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</si>
  <si>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</si>
  <si>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</si>
  <si>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</si>
  <si>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</si>
  <si>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</si>
  <si>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</si>
  <si>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</si>
  <si>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</si>
  <si>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</si>
  <si>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</si>
  <si>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</si>
  <si>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</si>
  <si>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</si>
  <si>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</si>
  <si>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</si>
  <si>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</si>
  <si>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</si>
  <si>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</si>
  <si>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</si>
  <si>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</si>
  <si>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</si>
  <si>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</si>
  <si>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</si>
  <si>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</si>
  <si>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</si>
  <si>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</si>
  <si>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</si>
  <si>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</si>
  <si>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</si>
  <si>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</si>
  <si>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</si>
  <si>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</si>
  <si>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</si>
  <si>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</si>
  <si>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</si>
  <si>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</si>
  <si>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</si>
  <si>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</si>
  <si>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</si>
  <si>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</si>
  <si>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</si>
  <si>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</si>
  <si>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</si>
  <si>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</si>
  <si>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</si>
  <si>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</si>
  <si>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</si>
  <si>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</si>
  <si>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</si>
  <si>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</si>
  <si>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</si>
  <si>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</si>
  <si>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</si>
  <si>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</si>
  <si>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</si>
  <si>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</si>
  <si>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</si>
  <si>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</si>
  <si>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</si>
  <si>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</si>
  <si>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</si>
  <si>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</si>
  <si>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</si>
  <si>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</si>
  <si>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</si>
  <si>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</si>
  <si>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</si>
  <si>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</si>
  <si>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</si>
  <si>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</si>
  <si>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</si>
  <si>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</si>
  <si>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</si>
  <si>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</si>
  <si>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</si>
  <si>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</si>
  <si>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</si>
  <si>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</si>
  <si>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</si>
  <si>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</si>
  <si>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</si>
  <si>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</si>
  <si>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</si>
  <si>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</si>
  <si>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</si>
  <si>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</si>
  <si>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</si>
  <si>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</si>
  <si>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</si>
  <si>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</si>
  <si>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</si>
  <si>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</si>
  <si>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</si>
  <si>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</si>
  <si>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</si>
  <si>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</si>
  <si>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</si>
  <si>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</si>
  <si>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</si>
  <si>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</si>
  <si>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</si>
  <si>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</si>
  <si>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</si>
  <si>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</si>
  <si>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</si>
  <si>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</si>
  <si>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</si>
  <si>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</si>
  <si>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</si>
  <si>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</si>
  <si>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</si>
  <si>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</si>
  <si>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</si>
  <si>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</si>
  <si>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</si>
  <si>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</si>
  <si>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</si>
  <si>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</si>
  <si>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</si>
  <si>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</si>
  <si>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</si>
  <si>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</si>
  <si>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</si>
  <si>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</si>
  <si>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</si>
  <si>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</si>
  <si>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</si>
  <si>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</si>
  <si>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</si>
  <si>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</si>
  <si>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</si>
  <si>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</si>
  <si>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</si>
  <si>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</si>
  <si>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</si>
  <si>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</si>
  <si>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</si>
  <si>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</si>
  <si>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</si>
  <si>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</si>
  <si>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</si>
  <si>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</si>
  <si>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</si>
  <si>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</si>
  <si>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</si>
  <si>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</si>
  <si>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</si>
  <si>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</si>
  <si>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</si>
  <si>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</si>
  <si>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</si>
  <si>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</si>
  <si>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</si>
  <si>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</si>
  <si>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</si>
  <si>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</si>
  <si>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</si>
  <si>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</si>
  <si>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</si>
  <si>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</si>
  <si>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</si>
  <si>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</si>
  <si>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</si>
  <si>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</si>
  <si>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</si>
  <si>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</si>
  <si>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</si>
  <si>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</si>
  <si>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</si>
  <si>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</si>
  <si>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</si>
  <si>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</si>
  <si>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</si>
  <si>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</si>
  <si>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</si>
  <si>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</si>
  <si>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</si>
  <si>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</si>
  <si>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</si>
  <si>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</si>
  <si>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</si>
  <si>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</si>
  <si>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</si>
  <si>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</si>
  <si>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</si>
  <si>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</si>
  <si>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</si>
  <si>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</si>
  <si>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</si>
  <si>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</si>
  <si>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</si>
  <si>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</si>
  <si>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</si>
  <si>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</si>
  <si>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</si>
  <si>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</si>
  <si>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</si>
  <si>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</si>
  <si>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</si>
  <si>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</si>
  <si>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</si>
  <si>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</si>
  <si>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</si>
  <si>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</si>
  <si>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</si>
  <si>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</si>
  <si>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</si>
  <si>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</si>
  <si>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</si>
  <si>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</si>
  <si>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</si>
  <si>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</si>
  <si>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</si>
  <si>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</si>
  <si>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</si>
  <si>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</si>
  <si>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</si>
  <si>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</si>
  <si>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</si>
  <si>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</si>
  <si>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</si>
  <si>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</si>
  <si>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</si>
  <si>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</si>
  <si>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</si>
  <si>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</si>
  <si>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</si>
  <si>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</si>
  <si>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</si>
  <si>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</si>
  <si>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</si>
  <si>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</si>
  <si>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</si>
  <si>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</si>
  <si>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</si>
  <si>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</si>
  <si>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</si>
  <si>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</si>
  <si>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</si>
  <si>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</si>
  <si>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</si>
  <si>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</si>
  <si>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</si>
  <si>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</si>
  <si>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</si>
  <si>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</si>
  <si>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</si>
  <si>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</si>
  <si>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</si>
  <si>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</si>
  <si>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</si>
  <si>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</si>
  <si>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</si>
  <si>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</si>
  <si>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</si>
  <si>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</si>
  <si>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</si>
  <si>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</si>
  <si>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</si>
  <si>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</si>
  <si>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</si>
  <si>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</si>
  <si>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</si>
  <si>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</si>
  <si>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</si>
  <si>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</si>
  <si>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</si>
  <si>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</si>
  <si>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</si>
  <si>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</si>
  <si>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</si>
  <si>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</si>
  <si>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</si>
  <si>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</si>
  <si>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</si>
  <si>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</si>
  <si>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</si>
  <si>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</si>
  <si>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</si>
  <si>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</si>
  <si>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</si>
  <si>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</si>
  <si>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</si>
  <si>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</si>
  <si>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</si>
  <si>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</si>
  <si>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</si>
  <si>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</si>
  <si>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</si>
  <si>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</si>
  <si>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</si>
  <si>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</si>
  <si>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</si>
  <si>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</si>
  <si>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</si>
  <si>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</si>
  <si>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</si>
  <si>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</si>
  <si>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</si>
  <si>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</si>
  <si>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</si>
  <si>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</si>
  <si>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</si>
  <si>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</si>
  <si>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</si>
  <si>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</si>
  <si>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</si>
  <si>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</si>
  <si>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</si>
  <si>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</si>
  <si>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</si>
  <si>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</si>
  <si>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</si>
  <si>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</si>
  <si>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</si>
  <si>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</si>
  <si>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</si>
  <si>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</si>
  <si>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</si>
  <si>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</si>
  <si>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</si>
  <si>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</si>
  <si>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</si>
  <si>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</si>
  <si>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</si>
  <si>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</si>
  <si>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</si>
  <si>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</si>
  <si>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</si>
  <si>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</si>
  <si>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</si>
  <si>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</si>
  <si>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</si>
  <si>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</si>
  <si>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</si>
  <si>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</si>
  <si>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</si>
  <si>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</si>
  <si>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</si>
  <si>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</si>
  <si>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</si>
  <si>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</si>
  <si>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</si>
  <si>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</si>
  <si>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</si>
  <si>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</si>
  <si>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</si>
  <si>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</si>
  <si>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</si>
  <si>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</si>
  <si>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</si>
  <si>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</si>
  <si>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</si>
  <si>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</si>
  <si>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</si>
  <si>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</si>
  <si>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</si>
  <si>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</si>
  <si>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</si>
  <si>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</si>
  <si>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</si>
  <si>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</si>
  <si>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</si>
  <si>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</si>
  <si>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</si>
  <si>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</si>
  <si>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</si>
  <si>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</si>
  <si>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</si>
  <si>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</si>
  <si>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</si>
  <si>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</si>
  <si>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</si>
  <si>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</si>
  <si>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</si>
  <si>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</si>
  <si>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</si>
  <si>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</si>
  <si>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</si>
  <si>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</si>
  <si>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</si>
  <si>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</si>
  <si>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</si>
  <si>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</si>
  <si>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</si>
  <si>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</si>
  <si>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</si>
  <si>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</si>
  <si>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</si>
  <si>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</si>
  <si>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</si>
  <si>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</si>
  <si>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</si>
  <si>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</si>
  <si>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</si>
  <si>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</si>
  <si>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</si>
  <si>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</si>
  <si>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</si>
  <si>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</si>
  <si>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</si>
  <si>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</si>
  <si>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</si>
  <si>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</si>
  <si>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</si>
  <si>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</si>
  <si>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</si>
  <si>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</si>
  <si>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</si>
  <si>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</si>
  <si>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</si>
  <si>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</si>
  <si>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</si>
  <si>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</si>
  <si>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</si>
  <si>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</si>
  <si>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</si>
  <si>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</si>
  <si>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</si>
  <si>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</si>
  <si>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</si>
  <si>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</si>
  <si>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</si>
  <si>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</si>
  <si>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</si>
  <si>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</si>
  <si>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</si>
  <si>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</si>
  <si>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</si>
  <si>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</si>
  <si>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</si>
  <si>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</si>
  <si>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</si>
  <si>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</si>
  <si>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</si>
  <si>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</si>
  <si>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</si>
  <si>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</si>
  <si>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</si>
  <si>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</si>
  <si>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</si>
  <si>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</si>
  <si>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</si>
  <si>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</si>
  <si>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</si>
  <si>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</si>
  <si>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</si>
  <si>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</si>
  <si>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</si>
  <si>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</si>
  <si>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</si>
  <si>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</si>
  <si>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</si>
  <si>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</si>
  <si>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</si>
  <si>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</si>
  <si>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</si>
  <si>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</si>
  <si>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</si>
  <si>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</si>
  <si>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</si>
  <si>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</si>
  <si>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</si>
  <si>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</si>
  <si>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</si>
  <si>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</si>
  <si>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</si>
  <si>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</si>
  <si>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</si>
  <si>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</si>
  <si>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</si>
  <si>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</si>
  <si>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</si>
  <si>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</si>
  <si>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</si>
  <si>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</si>
  <si>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</si>
  <si>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</si>
  <si>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</si>
  <si>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</si>
  <si>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</si>
  <si>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</si>
  <si>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</si>
  <si>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</si>
  <si>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</si>
  <si>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</si>
  <si>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</si>
  <si>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</si>
  <si>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</si>
  <si>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</si>
  <si>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</si>
  <si>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</si>
  <si>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</si>
  <si>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</si>
  <si>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</si>
  <si>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</si>
  <si>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</si>
  <si>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</si>
  <si>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</si>
  <si>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</si>
  <si>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</si>
  <si>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</si>
  <si>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</si>
  <si>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</si>
  <si>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</si>
  <si>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</si>
  <si>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</si>
  <si>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</si>
  <si>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</si>
  <si>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</si>
  <si>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</si>
  <si>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</si>
  <si>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</si>
  <si>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</si>
  <si>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</si>
  <si>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</si>
  <si>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</si>
  <si>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</si>
  <si>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</si>
  <si>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</si>
  <si>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</si>
  <si>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</si>
  <si>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</si>
  <si>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</si>
  <si>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</si>
  <si>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</si>
  <si>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</si>
  <si>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</si>
  <si>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</si>
  <si>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</si>
  <si>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</si>
  <si>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</si>
  <si>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</si>
  <si>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</si>
  <si>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</si>
  <si>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</si>
  <si>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</si>
  <si>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</si>
  <si>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</si>
  <si>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</si>
  <si>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</si>
  <si>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</si>
  <si>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</si>
  <si>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</si>
  <si>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</si>
  <si>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</si>
  <si>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</si>
  <si>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</si>
  <si>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</si>
  <si>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</si>
  <si>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</si>
  <si>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</si>
  <si>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</si>
  <si>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</si>
  <si>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</si>
  <si>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</si>
  <si>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</si>
  <si>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</si>
  <si>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</si>
  <si>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</si>
  <si>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</si>
  <si>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</si>
  <si>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</si>
  <si>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</si>
  <si>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</si>
  <si>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</si>
  <si>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</si>
  <si>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</si>
  <si>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</si>
  <si>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</si>
  <si>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</si>
  <si>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</si>
  <si>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</si>
  <si>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</si>
  <si>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</si>
  <si>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</si>
  <si>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</si>
  <si>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</si>
  <si>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</si>
  <si>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</si>
  <si>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</si>
  <si>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</si>
  <si>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</si>
  <si>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</si>
  <si>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</si>
  <si>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</si>
  <si>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</si>
  <si>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</si>
  <si>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</si>
  <si>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</si>
  <si>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</si>
  <si>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</si>
  <si>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</si>
  <si>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</si>
  <si>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</si>
  <si>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</si>
  <si>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</si>
  <si>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</si>
  <si>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</si>
  <si>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</si>
  <si>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</si>
  <si>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</si>
  <si>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</si>
  <si>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</si>
  <si>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</si>
  <si>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</si>
  <si>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</si>
  <si>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</si>
  <si>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</si>
  <si>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</si>
  <si>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</si>
  <si>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</si>
  <si>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</si>
  <si>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</si>
  <si>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</si>
  <si>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</si>
  <si>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</si>
  <si>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</si>
  <si>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</si>
  <si>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</si>
  <si>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</si>
  <si>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</si>
  <si>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</si>
  <si>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</si>
  <si>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</si>
  <si>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</si>
  <si>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</si>
  <si>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</si>
  <si>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</si>
  <si>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</si>
  <si>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</si>
  <si>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</si>
  <si>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</si>
  <si>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</si>
  <si>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</si>
  <si>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</si>
  <si>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</si>
  <si>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</si>
  <si>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</si>
  <si>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</si>
  <si>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</si>
  <si>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</si>
  <si>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</si>
  <si>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</si>
  <si>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</si>
  <si>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</si>
  <si>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</si>
  <si>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</si>
  <si>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</si>
  <si>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</si>
  <si>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</si>
  <si>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</si>
  <si>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</si>
  <si>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</si>
  <si>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</si>
  <si>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</si>
  <si>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</si>
  <si>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</si>
  <si>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</si>
  <si>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</si>
  <si>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</si>
  <si>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</si>
  <si>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</si>
  <si>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</si>
  <si>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</si>
  <si>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</si>
  <si>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</si>
  <si>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</si>
  <si>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</si>
  <si>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</si>
  <si>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</si>
  <si>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</si>
  <si>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</si>
  <si>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</si>
  <si>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</si>
  <si>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</si>
  <si>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</si>
  <si>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</si>
  <si>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</si>
  <si>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</si>
  <si>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</si>
  <si>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</si>
  <si>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</si>
  <si>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</si>
  <si>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</si>
  <si>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</si>
  <si>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</si>
  <si>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</si>
  <si>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</si>
  <si>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</si>
  <si>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</si>
  <si>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</si>
  <si>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</si>
  <si>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</si>
  <si>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</si>
  <si>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</si>
  <si>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</si>
  <si>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</si>
  <si>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</si>
  <si>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</si>
  <si>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</si>
  <si>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</si>
  <si>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</si>
  <si>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</si>
  <si>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</si>
  <si>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</si>
  <si>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</si>
  <si>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</si>
  <si>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</si>
  <si>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</si>
  <si>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</si>
  <si>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</si>
  <si>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</si>
  <si>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</si>
  <si>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</si>
  <si>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</si>
  <si>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</si>
  <si>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</si>
  <si>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</si>
  <si>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</si>
  <si>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</si>
  <si>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</si>
  <si>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</si>
  <si>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</si>
  <si>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</si>
  <si>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</si>
  <si>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</si>
  <si>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</si>
  <si>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</si>
  <si>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</si>
  <si>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</si>
  <si>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</si>
  <si>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</si>
  <si>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</si>
  <si>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</si>
  <si>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</si>
  <si>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</si>
  <si>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</si>
  <si>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</si>
  <si>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</si>
  <si>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</si>
  <si>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</si>
  <si>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</si>
  <si>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</si>
  <si>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</si>
  <si>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</si>
  <si>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</si>
  <si>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</si>
  <si>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</si>
  <si>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</si>
  <si>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</si>
  <si>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</si>
  <si>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</si>
  <si>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</si>
  <si>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</si>
  <si>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</si>
  <si>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</si>
  <si>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</si>
  <si>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</si>
  <si>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</si>
  <si>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</si>
  <si>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</si>
  <si>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</si>
  <si>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</si>
  <si>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</si>
  <si>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</si>
  <si>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</si>
  <si>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</si>
  <si>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</si>
  <si>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</si>
  <si>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</si>
  <si>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</si>
  <si>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</si>
  <si>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</si>
  <si>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</si>
  <si>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</si>
  <si>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</si>
  <si>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</si>
  <si>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</si>
  <si>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</si>
  <si>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</si>
  <si>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</si>
  <si>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</si>
  <si>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</si>
  <si>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</si>
  <si>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</si>
  <si>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</si>
  <si>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</si>
  <si>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</si>
  <si>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</si>
  <si>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</si>
  <si>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</si>
  <si>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</si>
  <si>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</si>
  <si>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</si>
  <si>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</si>
  <si>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</si>
  <si>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</si>
  <si>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</si>
  <si>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</si>
  <si>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</si>
  <si>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</si>
  <si>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</si>
  <si>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</si>
  <si>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</si>
  <si>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</si>
  <si>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</si>
  <si>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</si>
  <si>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</si>
  <si>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</si>
  <si>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</si>
  <si>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</si>
  <si>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</si>
  <si>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</si>
  <si>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</si>
  <si>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</si>
  <si>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</si>
  <si>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</si>
  <si>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</si>
  <si>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</si>
  <si>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</si>
  <si>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</si>
  <si>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</si>
  <si>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</si>
  <si>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</si>
  <si>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</si>
  <si>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</si>
  <si>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</si>
  <si>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</si>
  <si>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</si>
  <si>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</si>
  <si>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</si>
  <si>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</si>
  <si>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</si>
  <si>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</si>
  <si>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</si>
  <si>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</si>
  <si>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</si>
  <si>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</si>
  <si>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</si>
  <si>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</si>
  <si>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</si>
  <si>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</si>
  <si>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</si>
  <si>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</si>
  <si>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</si>
  <si>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</si>
  <si>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</si>
  <si>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</si>
  <si>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</si>
  <si>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</si>
  <si>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</si>
  <si>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</si>
  <si>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</si>
  <si>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</si>
  <si>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</si>
  <si>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</si>
  <si>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</si>
  <si>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</si>
  <si>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</si>
  <si>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</si>
  <si>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</si>
  <si>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</si>
  <si>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</si>
  <si>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</si>
  <si>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</si>
  <si>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</si>
  <si>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</si>
  <si>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</si>
  <si>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</si>
  <si>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</si>
  <si>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</si>
  <si>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</si>
  <si>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</si>
  <si>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</si>
  <si>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</si>
  <si>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</si>
  <si>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</si>
  <si>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</si>
  <si>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</si>
  <si>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</si>
  <si>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</si>
  <si>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</si>
  <si>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</si>
  <si>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</si>
  <si>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</si>
  <si>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</si>
  <si>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</si>
  <si>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</si>
  <si>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</si>
  <si>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</si>
  <si>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</si>
  <si>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</si>
  <si>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</si>
  <si>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</si>
  <si>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</si>
  <si>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</si>
  <si>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</si>
  <si>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</si>
  <si>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</si>
  <si>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</si>
  <si>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</si>
  <si>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</si>
  <si>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</si>
  <si>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</si>
  <si>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</si>
  <si>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</si>
  <si>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</si>
  <si>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</si>
  <si>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</si>
  <si>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</si>
  <si>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</si>
  <si>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</si>
  <si>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</si>
  <si>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</si>
  <si>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</si>
  <si>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</si>
  <si>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</si>
  <si>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</si>
  <si>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</si>
  <si>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</si>
  <si>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</si>
  <si>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</si>
  <si>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</si>
  <si>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</si>
  <si>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</si>
  <si>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</si>
  <si>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</si>
  <si>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</si>
  <si>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</si>
  <si>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</si>
  <si>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</si>
  <si>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</si>
  <si>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</si>
  <si>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</si>
  <si>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</si>
  <si>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</si>
  <si>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</si>
  <si>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</si>
  <si>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</si>
  <si>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</si>
  <si>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</si>
  <si>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</si>
  <si>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</si>
  <si>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</si>
  <si>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</si>
  <si>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</si>
  <si>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</si>
  <si>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</si>
  <si>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</si>
  <si>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</si>
  <si>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</si>
  <si>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</si>
  <si>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</si>
  <si>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</si>
  <si>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</si>
  <si>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</si>
  <si>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</si>
  <si>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</si>
  <si>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</si>
  <si>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</si>
  <si>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</si>
  <si>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</si>
  <si>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</si>
  <si>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</si>
  <si>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</si>
  <si>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</si>
  <si>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</si>
  <si>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</si>
  <si>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</si>
  <si>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</si>
  <si>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</si>
  <si>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</si>
  <si>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</si>
  <si>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</si>
  <si>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</si>
  <si>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</si>
  <si>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</si>
  <si>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</si>
  <si>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</si>
  <si>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</si>
  <si>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</si>
  <si>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</si>
  <si>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</si>
  <si>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</si>
  <si>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</si>
  <si>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</si>
  <si>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</si>
  <si>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</si>
  <si>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</si>
  <si>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</si>
  <si>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</si>
  <si>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</si>
  <si>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</si>
  <si>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</si>
  <si>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</si>
  <si>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</si>
  <si>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</si>
  <si>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</si>
  <si>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</si>
  <si>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</si>
  <si>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</si>
  <si>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</si>
  <si>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</si>
  <si>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</si>
  <si>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</si>
  <si>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</si>
  <si>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</si>
  <si>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</si>
  <si>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</si>
  <si>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</si>
  <si>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</si>
  <si>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</si>
  <si>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</si>
  <si>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</si>
  <si>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</si>
  <si>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</si>
  <si>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</si>
  <si>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</si>
  <si>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</si>
  <si>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</si>
  <si>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</si>
  <si>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</si>
  <si>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</si>
  <si>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</si>
  <si>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</si>
  <si>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</si>
  <si>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</si>
  <si>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</si>
  <si>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</si>
  <si>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</si>
  <si>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</si>
  <si>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</si>
  <si>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</si>
  <si>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</si>
  <si>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</si>
  <si>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</si>
  <si>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</si>
  <si>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</si>
  <si>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</si>
  <si>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</si>
  <si>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</si>
  <si>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</si>
  <si>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</si>
  <si>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</si>
  <si>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</si>
  <si>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</si>
  <si>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</si>
  <si>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</si>
  <si>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</si>
  <si>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</si>
  <si>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</si>
  <si>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</si>
  <si>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</si>
  <si>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</si>
  <si>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</si>
  <si>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</si>
  <si>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</si>
  <si>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</si>
  <si>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</si>
  <si>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</si>
  <si>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</si>
  <si>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</si>
  <si>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</si>
  <si>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</si>
  <si>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</si>
  <si>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</si>
  <si>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</si>
  <si>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</si>
  <si>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</si>
  <si>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</si>
  <si>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</si>
  <si>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</si>
  <si>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</si>
  <si>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</si>
  <si>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</si>
  <si>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</si>
  <si>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</si>
  <si>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</si>
  <si>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</si>
  <si>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</si>
  <si>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</si>
  <si>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</si>
  <si>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</si>
  <si>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</si>
  <si>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</si>
  <si>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</si>
  <si>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</si>
  <si>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</si>
  <si>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</si>
  <si>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</si>
  <si>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</si>
  <si>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</si>
  <si>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</si>
  <si>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</si>
  <si>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</si>
  <si>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</si>
  <si>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</si>
  <si>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</si>
  <si>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</si>
  <si>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</si>
  <si>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</si>
  <si>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</si>
  <si>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</si>
  <si>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</si>
  <si>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</si>
  <si>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</si>
  <si>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</si>
  <si>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</si>
  <si>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</si>
  <si>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</si>
  <si>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</si>
  <si>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</si>
  <si>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</si>
  <si>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</si>
  <si>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</si>
  <si>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</si>
  <si>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</si>
  <si>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</si>
  <si>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</si>
  <si>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</si>
  <si>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</si>
  <si>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</si>
  <si>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</si>
  <si>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</si>
  <si>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</si>
  <si>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</si>
  <si>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</si>
  <si>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</si>
  <si>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</si>
  <si>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</si>
  <si>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</si>
  <si>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</si>
  <si>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</si>
  <si>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</si>
  <si>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</si>
  <si>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</si>
  <si>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</si>
  <si>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</si>
  <si>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</si>
  <si>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</si>
  <si>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</si>
  <si>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</si>
  <si>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</si>
  <si>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</si>
  <si>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</si>
  <si>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</si>
  <si>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</si>
  <si>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</si>
  <si>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</si>
  <si>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</si>
  <si>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</si>
  <si>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</si>
  <si>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</si>
  <si>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</si>
  <si>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</si>
  <si>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</si>
  <si>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</si>
  <si>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</si>
  <si>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</si>
  <si>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</si>
  <si>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</si>
  <si>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</si>
  <si>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</si>
  <si>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</si>
  <si>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</si>
  <si>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</si>
  <si>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</si>
  <si>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</si>
  <si>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</si>
  <si>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</si>
  <si>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</si>
  <si>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</si>
  <si>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</si>
  <si>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</si>
  <si>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</si>
  <si>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</si>
  <si>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</si>
  <si>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</si>
  <si>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</si>
  <si>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</si>
  <si>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</si>
  <si>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</si>
  <si>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</si>
  <si>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</si>
  <si>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</si>
  <si>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</si>
  <si>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</si>
  <si>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</si>
  <si>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</si>
  <si>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</si>
  <si>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</si>
  <si>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</si>
  <si>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</si>
  <si>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</si>
  <si>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</si>
  <si>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</si>
  <si>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</si>
  <si>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</si>
  <si>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</si>
  <si>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</si>
  <si>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</si>
  <si>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</si>
  <si>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</si>
  <si>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</si>
  <si>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</si>
  <si>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</si>
  <si>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</si>
  <si>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</si>
  <si>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</si>
  <si>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</si>
  <si>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</si>
  <si>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</si>
  <si>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</si>
  <si>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</si>
  <si>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</si>
  <si>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</si>
  <si>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</si>
  <si>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</si>
  <si>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</si>
  <si>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</si>
  <si>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</si>
  <si>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</si>
  <si>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</si>
  <si>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</si>
  <si>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</si>
  <si>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</si>
  <si>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</si>
  <si>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</si>
  <si>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</si>
  <si>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</si>
  <si>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</si>
  <si>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</si>
  <si>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</si>
  <si>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</si>
  <si>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</si>
  <si>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</si>
  <si>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</si>
  <si>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</si>
  <si>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</si>
  <si>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</si>
  <si>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</si>
  <si>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</si>
  <si>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</si>
  <si>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</si>
  <si>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</si>
  <si>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</si>
  <si>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</si>
  <si>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</si>
  <si>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</si>
  <si>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</si>
  <si>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</si>
  <si>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</si>
  <si>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</si>
  <si>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</si>
  <si>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</si>
  <si>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</si>
  <si>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</si>
  <si>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</si>
  <si>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</si>
  <si>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</si>
  <si>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</si>
  <si>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</si>
  <si>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</si>
  <si>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</si>
  <si>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</si>
  <si>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</si>
  <si>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</si>
  <si>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</si>
  <si>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</si>
  <si>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</si>
  <si>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</si>
  <si>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</si>
  <si>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</si>
  <si>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</si>
  <si>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</si>
  <si>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</si>
  <si>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</si>
  <si>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</si>
  <si>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</si>
  <si>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</si>
  <si>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</si>
  <si>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</si>
  <si>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</si>
  <si>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</si>
  <si>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</si>
  <si>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</si>
  <si>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</si>
  <si>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</si>
  <si>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</si>
  <si>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</si>
  <si>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</si>
  <si>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</si>
  <si>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</si>
  <si>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</si>
  <si>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</si>
  <si>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</si>
  <si>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</si>
  <si>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</si>
  <si>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</si>
  <si>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</si>
  <si>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</si>
  <si>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</si>
  <si>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</si>
  <si>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</si>
  <si>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</si>
  <si>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</si>
  <si>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</si>
  <si>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</si>
  <si>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</si>
  <si>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</si>
  <si>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</si>
  <si>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</si>
  <si>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</si>
  <si>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</si>
  <si>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</si>
  <si>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</si>
  <si>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</si>
  <si>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</si>
  <si>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</si>
  <si>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</si>
  <si>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</si>
  <si>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</si>
  <si>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</si>
  <si>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</si>
  <si>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</si>
  <si>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</si>
  <si>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</si>
  <si>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</si>
  <si>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</si>
  <si>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</si>
  <si>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</si>
  <si>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</si>
  <si>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</si>
  <si>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</si>
  <si>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</si>
  <si>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</si>
  <si>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</si>
  <si>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</si>
  <si>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</si>
  <si>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</si>
  <si>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</si>
  <si>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</si>
  <si>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</si>
  <si>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</si>
  <si>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</si>
  <si>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</si>
  <si>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</si>
  <si>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</si>
  <si>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</si>
  <si>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</si>
  <si>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</si>
  <si>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</si>
  <si>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</si>
  <si>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</si>
  <si>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</si>
  <si>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</si>
  <si>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</si>
  <si>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</si>
  <si>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</si>
  <si>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</si>
  <si>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</si>
  <si>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</si>
  <si>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</si>
  <si>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</si>
  <si>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</si>
  <si>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</si>
  <si>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</si>
  <si>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</si>
  <si>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</si>
  <si>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</si>
  <si>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</si>
  <si>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</si>
  <si>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</si>
  <si>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</si>
  <si>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</si>
  <si>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</si>
  <si>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</si>
  <si>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</si>
  <si>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</si>
  <si>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</si>
  <si>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</si>
  <si>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</si>
  <si>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</si>
  <si>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</si>
  <si>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</si>
  <si>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</si>
  <si>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</si>
  <si>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</si>
  <si>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</si>
  <si>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</si>
  <si>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</si>
  <si>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</si>
  <si>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</si>
  <si>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</si>
  <si>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</si>
  <si>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</si>
  <si>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</si>
  <si>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</si>
  <si>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</si>
  <si>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</si>
  <si>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</si>
  <si>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</si>
  <si>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</si>
  <si>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</si>
  <si>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</si>
  <si>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</si>
  <si>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</si>
  <si>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</si>
  <si>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</si>
  <si>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</si>
  <si>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</si>
  <si>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</si>
  <si>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</si>
  <si>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</si>
  <si>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</si>
  <si>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</si>
  <si>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</si>
  <si>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</si>
  <si>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</si>
  <si>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</si>
  <si>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</si>
  <si>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</si>
  <si>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</si>
  <si>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</si>
  <si>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</si>
  <si>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</si>
  <si>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</si>
  <si>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</si>
  <si>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</si>
  <si>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</si>
  <si>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</si>
  <si>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</si>
  <si>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</si>
  <si>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</si>
  <si>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</si>
  <si>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</si>
  <si>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</si>
  <si>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</si>
  <si>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</si>
  <si>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</si>
  <si>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</si>
  <si>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</si>
  <si>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</si>
  <si>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</si>
  <si>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</si>
  <si>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</si>
  <si>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</si>
  <si>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</si>
  <si>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</si>
  <si>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</si>
  <si>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</si>
  <si>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</si>
  <si>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</si>
  <si>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</si>
  <si>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</si>
  <si>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</si>
  <si>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</si>
  <si>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</si>
  <si>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</si>
  <si>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</si>
  <si>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</si>
  <si>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</si>
  <si>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</si>
  <si>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</si>
  <si>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</si>
  <si>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</si>
  <si>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</si>
  <si>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</si>
  <si>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</si>
  <si>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</si>
  <si>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</si>
  <si>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</si>
  <si>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</si>
  <si>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</si>
  <si>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</si>
  <si>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</si>
  <si>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</si>
  <si>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</si>
  <si>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</si>
  <si>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</si>
  <si>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</si>
  <si>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</si>
  <si>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</si>
  <si>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</si>
  <si>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</si>
  <si>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</si>
  <si>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</si>
  <si>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</si>
  <si>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</si>
  <si>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</si>
  <si>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</si>
  <si>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</si>
  <si>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</si>
  <si>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</si>
  <si>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</si>
  <si>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</si>
  <si>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</si>
  <si>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</si>
  <si>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</si>
  <si>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</si>
  <si>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</si>
  <si>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</si>
  <si>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</si>
  <si>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</si>
  <si>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</si>
  <si>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</si>
  <si>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</si>
  <si>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</si>
  <si>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</si>
  <si>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</si>
  <si>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</si>
  <si>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</si>
  <si>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</si>
  <si>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</si>
  <si>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</si>
  <si>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</si>
  <si>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</si>
  <si>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</si>
  <si>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</si>
  <si>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</si>
  <si>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</si>
  <si>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</si>
  <si>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</si>
  <si>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</si>
  <si>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</si>
  <si>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</si>
  <si>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</si>
  <si>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</si>
  <si>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</si>
  <si>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</si>
  <si>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</si>
  <si>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</si>
  <si>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</si>
  <si>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</si>
  <si>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</si>
  <si>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</si>
  <si>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</si>
  <si>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</si>
  <si>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</si>
  <si>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</si>
  <si>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</si>
  <si>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</si>
  <si>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</si>
  <si>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</si>
  <si>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</si>
  <si>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</si>
  <si>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</si>
  <si>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</si>
  <si>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</si>
  <si>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</si>
  <si>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</si>
  <si>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</si>
  <si>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</si>
  <si>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</si>
  <si>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</si>
  <si>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</si>
  <si>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</si>
  <si>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</si>
  <si>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</si>
  <si>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</si>
  <si>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</si>
  <si>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</si>
  <si>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</si>
  <si>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</si>
  <si>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</si>
  <si>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</si>
  <si>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</si>
  <si>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</si>
  <si>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</si>
  <si>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</si>
  <si>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</si>
  <si>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</si>
  <si>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</si>
  <si>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</si>
  <si>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</si>
  <si>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</si>
  <si>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</si>
  <si>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</si>
  <si>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</si>
  <si>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</si>
  <si>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</si>
  <si>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</si>
  <si>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</si>
  <si>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</si>
  <si>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</si>
  <si>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</si>
  <si>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</si>
  <si>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</si>
  <si>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</si>
  <si>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</si>
  <si>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</si>
  <si>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</si>
  <si>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</si>
  <si>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</si>
  <si>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</si>
  <si>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</si>
  <si>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</si>
  <si>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</si>
  <si>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</si>
  <si>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</si>
  <si>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</si>
  <si>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</si>
  <si>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</si>
  <si>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</si>
  <si>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</si>
  <si>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</si>
  <si>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</si>
  <si>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</si>
  <si>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</si>
  <si>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</si>
  <si>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</si>
  <si>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</si>
  <si>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</si>
  <si>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</si>
  <si>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</si>
  <si>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</si>
  <si>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</si>
  <si>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</si>
  <si>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</si>
  <si>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</si>
  <si>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</si>
  <si>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</si>
  <si>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</si>
  <si>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</si>
  <si>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</si>
  <si>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</si>
  <si>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</si>
  <si>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</si>
  <si>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</si>
  <si>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</si>
  <si>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</si>
  <si>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</si>
  <si>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</si>
  <si>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</si>
  <si>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</si>
  <si>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</si>
  <si>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</si>
  <si>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</si>
  <si>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</si>
  <si>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</si>
  <si>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</si>
  <si>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</si>
  <si>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</si>
  <si>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</si>
  <si>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</si>
  <si>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</si>
  <si>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</si>
  <si>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</si>
  <si>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</si>
  <si>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</si>
  <si>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</si>
  <si>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</si>
  <si>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</si>
  <si>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</si>
  <si>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</si>
  <si>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</si>
  <si>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</si>
  <si>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</si>
  <si>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</si>
  <si>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</si>
  <si>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</si>
  <si>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</si>
  <si>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</si>
  <si>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</si>
  <si>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</si>
  <si>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</si>
  <si>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</si>
  <si>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</si>
  <si>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</si>
  <si>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</si>
  <si>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</si>
  <si>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</si>
  <si>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</si>
  <si>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</si>
  <si>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</si>
  <si>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</si>
  <si>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</si>
  <si>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</si>
  <si>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</si>
  <si>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</si>
  <si>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</si>
  <si>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</si>
  <si>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</si>
  <si>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</si>
  <si>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</si>
  <si>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</si>
  <si>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</si>
  <si>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</si>
  <si>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</si>
  <si>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</si>
  <si>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</si>
  <si>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</si>
  <si>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</si>
  <si>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</si>
  <si>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</si>
  <si>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</si>
  <si>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</si>
  <si>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</si>
  <si>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</si>
  <si>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</si>
  <si>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</si>
  <si>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</si>
  <si>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</si>
  <si>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</si>
  <si>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</si>
  <si>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</si>
  <si>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</si>
  <si>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</si>
  <si>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</si>
  <si>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</si>
  <si>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</si>
  <si>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</si>
  <si>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</si>
  <si>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</si>
  <si>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</si>
  <si>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</si>
  <si>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</si>
  <si>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</si>
  <si>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</si>
  <si>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</si>
  <si>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</si>
  <si>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</si>
  <si>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</si>
  <si>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</si>
  <si>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</si>
  <si>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</si>
  <si>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</si>
  <si>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</si>
  <si>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</si>
  <si>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</si>
  <si>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</si>
  <si>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</si>
  <si>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</si>
  <si>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</si>
  <si>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</si>
  <si>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</si>
  <si>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</si>
  <si>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</si>
  <si>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</si>
  <si>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</si>
  <si>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</si>
  <si>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</si>
  <si>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</si>
  <si>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</si>
  <si>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</si>
  <si>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</si>
  <si>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</si>
  <si>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</si>
  <si>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</si>
  <si>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</si>
  <si>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</si>
  <si>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</si>
  <si>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</si>
  <si>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</si>
  <si>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</si>
  <si>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</si>
  <si>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</si>
  <si>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</si>
  <si>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</si>
  <si>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</si>
  <si>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</si>
  <si>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</si>
  <si>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</si>
  <si>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</si>
  <si>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</si>
  <si>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</si>
  <si>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</si>
  <si>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</si>
  <si>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</si>
  <si>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</si>
  <si>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</si>
  <si>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</si>
  <si>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</si>
  <si>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</si>
  <si>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</si>
  <si>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</si>
  <si>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</si>
  <si>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</si>
  <si>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</si>
  <si>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</si>
  <si>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</si>
  <si>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</si>
  <si>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</si>
  <si>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</si>
  <si>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</si>
  <si>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</si>
  <si>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</si>
  <si>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</si>
  <si>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</si>
  <si>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</si>
  <si>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</si>
  <si>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</si>
  <si>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</si>
  <si>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</si>
  <si>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</si>
  <si>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</si>
  <si>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</si>
  <si>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</si>
  <si>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</si>
  <si>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</si>
  <si>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</si>
  <si>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</si>
  <si>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</si>
  <si>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</si>
  <si>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</si>
  <si>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</si>
  <si>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</si>
  <si>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</si>
  <si>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</si>
  <si>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</si>
  <si>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</si>
  <si>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</si>
  <si>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</si>
  <si>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</si>
  <si>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</si>
  <si>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</si>
  <si>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</si>
  <si>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</si>
  <si>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</si>
  <si>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</si>
  <si>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</si>
  <si>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</si>
  <si>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</si>
  <si>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</si>
  <si>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</si>
  <si>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</si>
  <si>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</si>
  <si>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</si>
  <si>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</si>
  <si>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</si>
  <si>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</si>
  <si>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</si>
  <si>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</si>
  <si>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</si>
  <si>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</si>
  <si>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</si>
  <si>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</si>
  <si>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</si>
  <si>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</si>
  <si>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</si>
  <si>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</si>
  <si>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</si>
  <si>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</si>
  <si>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</si>
  <si>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</si>
  <si>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</si>
  <si>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</si>
  <si>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</si>
  <si>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</si>
  <si>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</si>
  <si>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</si>
  <si>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</si>
  <si>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</si>
  <si>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</si>
  <si>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</si>
  <si>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</si>
  <si>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</si>
  <si>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</si>
  <si>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</si>
  <si>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</si>
  <si>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</si>
  <si>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</si>
  <si>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</si>
  <si>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</si>
  <si>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</si>
  <si>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</si>
  <si>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</si>
  <si>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</si>
  <si>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</si>
  <si>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</si>
  <si>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</si>
  <si>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</si>
  <si>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</si>
  <si>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</si>
  <si>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</si>
  <si>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</si>
  <si>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</si>
  <si>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</si>
  <si>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</si>
  <si>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</si>
  <si>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</si>
  <si>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</si>
  <si>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</si>
  <si>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</si>
  <si>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</si>
  <si>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</si>
  <si>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</si>
  <si>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</si>
  <si>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</si>
  <si>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</si>
  <si>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</si>
  <si>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</si>
  <si>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</si>
  <si>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</si>
  <si>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</si>
  <si>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</si>
  <si>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</si>
  <si>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</si>
  <si>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</si>
  <si>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</si>
  <si>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</si>
  <si>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</si>
  <si>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</si>
  <si>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</si>
  <si>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</si>
  <si>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</si>
  <si>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</si>
  <si>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</si>
  <si>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</si>
  <si>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</si>
  <si>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</si>
  <si>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</si>
  <si>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</si>
  <si>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</si>
  <si>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</si>
  <si>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</si>
  <si>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</si>
  <si>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</si>
  <si>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</si>
  <si>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</si>
  <si>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</si>
  <si>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</si>
  <si>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</si>
  <si>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</si>
  <si>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</si>
  <si>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</si>
  <si>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</si>
  <si>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</si>
  <si>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</si>
  <si>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</si>
  <si>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</si>
  <si>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</si>
  <si>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</si>
  <si>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</si>
  <si>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</si>
  <si>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</si>
  <si>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</si>
  <si>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</si>
  <si>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</si>
  <si>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</si>
  <si>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</si>
  <si>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</si>
  <si>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</si>
  <si>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</si>
  <si>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</si>
  <si>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</si>
  <si>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</si>
  <si>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</si>
  <si>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</si>
  <si>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</si>
  <si>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</si>
  <si>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</si>
  <si>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</si>
  <si>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</si>
  <si>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</si>
  <si>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</si>
  <si>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</si>
  <si>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</si>
  <si>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</si>
  <si>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</si>
  <si>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</si>
  <si>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</si>
  <si>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</si>
  <si>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</si>
  <si>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</si>
  <si>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</si>
  <si>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</si>
  <si>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</si>
  <si>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</si>
  <si>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</si>
  <si>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</si>
  <si>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</si>
  <si>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</si>
  <si>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</si>
  <si>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</si>
  <si>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</si>
  <si>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</si>
  <si>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</si>
  <si>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</si>
  <si>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</si>
  <si>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</si>
  <si>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</si>
  <si>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</si>
  <si>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</si>
  <si>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</si>
  <si>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</si>
  <si>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</si>
  <si>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</si>
  <si>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</si>
  <si>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</si>
  <si>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</si>
  <si>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</si>
  <si>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</si>
  <si>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</si>
  <si>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</si>
  <si>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</si>
  <si>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</si>
  <si>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</si>
  <si>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</si>
  <si>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</si>
  <si>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</si>
  <si>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</si>
  <si>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</si>
  <si>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</si>
  <si>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</si>
  <si>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</si>
  <si>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</si>
  <si>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</si>
  <si>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</si>
  <si>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</si>
  <si>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</si>
  <si>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</si>
  <si>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</si>
  <si>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</si>
  <si>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</si>
  <si>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</si>
  <si>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</si>
  <si>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</si>
  <si>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</si>
  <si>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</si>
  <si>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</si>
  <si>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</si>
  <si>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</si>
  <si>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</si>
  <si>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</si>
  <si>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</si>
  <si>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</si>
  <si>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</si>
  <si>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</si>
  <si>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</si>
  <si>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</si>
  <si>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</si>
  <si>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</si>
  <si>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</si>
  <si>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</si>
  <si>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</si>
  <si>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</si>
  <si>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</si>
  <si>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</si>
  <si>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</si>
  <si>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</si>
  <si>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</si>
  <si>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</si>
  <si>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</si>
  <si>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</si>
  <si>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</si>
  <si>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</si>
  <si>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</si>
  <si>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</si>
  <si>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</si>
  <si>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</si>
  <si>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</si>
  <si>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</si>
  <si>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</si>
  <si>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</si>
  <si>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</si>
  <si>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</si>
  <si>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</si>
  <si>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</si>
  <si>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</si>
  <si>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</si>
  <si>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</si>
  <si>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</si>
  <si>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</si>
  <si>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</si>
  <si>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</si>
  <si>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</si>
  <si>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</si>
  <si>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</si>
  <si>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</si>
  <si>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</si>
  <si>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</si>
  <si>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</si>
  <si>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</si>
  <si>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</si>
  <si>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</si>
  <si>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</si>
  <si>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</si>
  <si>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</si>
  <si>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</si>
  <si>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</si>
  <si>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</si>
  <si>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</si>
  <si>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</si>
  <si>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</si>
  <si>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</si>
  <si>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</si>
  <si>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</si>
  <si>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</si>
  <si>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</si>
  <si>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</si>
  <si>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</si>
  <si>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</si>
  <si>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</si>
  <si>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</si>
  <si>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</si>
  <si>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</si>
  <si>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</si>
  <si>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</si>
  <si>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</si>
  <si>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</si>
  <si>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</si>
  <si>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</si>
  <si>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</si>
  <si>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</si>
  <si>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</si>
  <si>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</si>
  <si>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</si>
  <si>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</si>
  <si>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</si>
  <si>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</si>
  <si>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</si>
  <si>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</si>
  <si>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</si>
  <si>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</si>
  <si>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</si>
  <si>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</si>
  <si>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</si>
  <si>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</si>
  <si>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</si>
  <si>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</si>
  <si>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</si>
  <si>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</si>
  <si>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</si>
  <si>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</si>
  <si>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</si>
  <si>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</si>
  <si>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</si>
  <si>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</si>
  <si>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</si>
  <si>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</si>
  <si>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</si>
  <si>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</si>
  <si>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</si>
  <si>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</si>
  <si>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</si>
  <si>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</si>
  <si>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</si>
  <si>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</si>
  <si>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</si>
  <si>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</si>
  <si>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</si>
  <si>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</si>
  <si>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</si>
  <si>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</si>
  <si>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</si>
  <si>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</si>
  <si>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</si>
  <si>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</si>
  <si>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</si>
  <si>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</si>
  <si>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</si>
  <si>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</si>
  <si>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</si>
  <si>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</si>
  <si>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</si>
  <si>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</si>
  <si>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</si>
  <si>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</si>
  <si>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</si>
  <si>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</si>
  <si>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</si>
  <si>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</si>
  <si>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</si>
  <si>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</si>
  <si>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</si>
  <si>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</si>
  <si>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</si>
  <si>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</si>
  <si>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</si>
  <si>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</si>
  <si>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</si>
  <si>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</si>
  <si>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</si>
  <si>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</si>
  <si>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</si>
  <si>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</si>
  <si>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</si>
  <si>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</si>
  <si>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</si>
  <si>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</si>
  <si>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</si>
  <si>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</si>
  <si>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</si>
  <si>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</si>
  <si>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</si>
  <si>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</si>
  <si>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</si>
  <si>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</si>
  <si>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</si>
  <si>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</si>
  <si>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</si>
  <si>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</si>
  <si>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</si>
  <si>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</si>
  <si>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</si>
  <si>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</si>
  <si>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</si>
  <si>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</si>
  <si>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</si>
  <si>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</si>
  <si>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</si>
  <si>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</si>
  <si>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</si>
  <si>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</si>
  <si>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</si>
  <si>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</si>
  <si>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</si>
  <si>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</si>
  <si>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</si>
  <si>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</si>
  <si>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</si>
  <si>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</si>
  <si>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</si>
  <si>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</si>
  <si>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</si>
  <si>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</si>
  <si>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</si>
  <si>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</si>
  <si>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</si>
  <si>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</si>
  <si>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</si>
  <si>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</si>
  <si>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</si>
  <si>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</si>
  <si>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</si>
  <si>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</si>
  <si>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</si>
  <si>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</si>
  <si>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</si>
  <si>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</si>
  <si>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</si>
  <si>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</si>
  <si>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</si>
  <si>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</si>
  <si>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</si>
  <si>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</si>
  <si>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</si>
  <si>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</si>
  <si>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</si>
  <si>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</si>
  <si>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</si>
  <si>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</si>
  <si>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</si>
  <si>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</si>
  <si>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</si>
  <si>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</si>
  <si>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</si>
  <si>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</si>
  <si>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</si>
  <si>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</si>
  <si>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</si>
  <si>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</si>
  <si>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</si>
  <si>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</si>
  <si>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</si>
  <si>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</si>
  <si>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</si>
  <si>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</si>
  <si>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</si>
  <si>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</si>
  <si>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</si>
  <si>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</si>
  <si>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</si>
  <si>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</si>
  <si>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</si>
  <si>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</si>
  <si>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</si>
  <si>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</si>
  <si>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</si>
  <si>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</si>
  <si>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</si>
  <si>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</si>
  <si>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</si>
  <si>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</si>
  <si>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</si>
  <si>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</si>
  <si>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</si>
  <si>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</si>
  <si>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</si>
  <si>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</si>
  <si>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</si>
  <si>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</si>
  <si>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</si>
  <si>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</si>
  <si>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</si>
  <si>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</si>
  <si>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</si>
  <si>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</si>
  <si>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</si>
  <si>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</si>
  <si>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</si>
  <si>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</si>
  <si>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</si>
  <si>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</si>
  <si>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</si>
  <si>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</si>
  <si>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</si>
  <si>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</si>
  <si>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</si>
  <si>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</si>
  <si>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</si>
  <si>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</si>
  <si>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</si>
  <si>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</si>
  <si>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</si>
  <si>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</si>
  <si>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</si>
  <si>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</si>
  <si>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</si>
  <si>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</si>
  <si>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</si>
  <si>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</si>
  <si>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</si>
  <si>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</si>
  <si>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</si>
  <si>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</si>
  <si>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</si>
  <si>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</si>
  <si>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</si>
  <si>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</si>
  <si>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</si>
  <si>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</si>
  <si>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</si>
  <si>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</si>
  <si>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</si>
  <si>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</si>
  <si>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</si>
  <si>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</si>
  <si>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</si>
  <si>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</si>
  <si>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</si>
  <si>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</si>
  <si>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</si>
  <si>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</si>
  <si>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</si>
  <si>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</si>
  <si>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</si>
  <si>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</si>
  <si>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</si>
  <si>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</si>
  <si>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</si>
  <si>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</si>
  <si>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</si>
  <si>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</si>
  <si>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</si>
  <si>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</si>
  <si>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</si>
  <si>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</si>
  <si>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</si>
  <si>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</si>
  <si>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</si>
  <si>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</si>
  <si>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</si>
  <si>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</si>
  <si>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</si>
  <si>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</si>
  <si>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</si>
  <si>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</si>
  <si>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</si>
  <si>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</si>
  <si>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</si>
  <si>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</si>
  <si>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</si>
  <si>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</si>
  <si>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</si>
  <si>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</si>
  <si>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</si>
  <si>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</si>
  <si>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</si>
  <si>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</si>
  <si>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</si>
  <si>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</si>
  <si>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</si>
  <si>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</si>
  <si>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</si>
  <si>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</si>
  <si>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</si>
  <si>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</si>
  <si>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</si>
  <si>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</si>
  <si>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</si>
  <si>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</si>
  <si>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</si>
  <si>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</si>
  <si>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</si>
  <si>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</si>
  <si>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</si>
  <si>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</si>
  <si>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</si>
  <si>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</si>
  <si>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</si>
  <si>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</si>
  <si>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</si>
  <si>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</si>
  <si>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</si>
  <si>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</si>
  <si>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</si>
  <si>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</si>
  <si>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</si>
  <si>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</si>
  <si>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</si>
  <si>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</si>
  <si>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</si>
  <si>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</si>
  <si>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</si>
  <si>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</si>
  <si>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</si>
  <si>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</si>
  <si>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</si>
  <si>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</si>
  <si>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</si>
  <si>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</si>
  <si>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</si>
  <si>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</si>
  <si>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</si>
  <si>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</si>
  <si>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</si>
  <si>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</si>
  <si>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</si>
  <si>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</si>
  <si>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</si>
  <si>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</si>
  <si>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</si>
  <si>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</si>
  <si>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</si>
  <si>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</si>
  <si>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</si>
  <si>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</si>
  <si>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</si>
  <si>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</si>
  <si>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</si>
  <si>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</si>
  <si>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</si>
  <si>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</si>
  <si>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</si>
  <si>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</si>
  <si>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</si>
  <si>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</si>
  <si>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</si>
  <si>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</si>
  <si>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</si>
  <si>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</si>
  <si>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</si>
  <si>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</si>
  <si>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</si>
  <si>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</si>
  <si>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</si>
  <si>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</si>
  <si>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</si>
  <si>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</si>
  <si>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</si>
  <si>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</si>
  <si>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</si>
  <si>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</si>
  <si>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</si>
  <si>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</si>
  <si>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</si>
  <si>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</si>
  <si>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</si>
  <si>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</si>
  <si>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</si>
  <si>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</si>
  <si>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</si>
  <si>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</si>
  <si>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</si>
  <si>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</si>
  <si>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</si>
  <si>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</si>
  <si>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</si>
  <si>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</si>
  <si>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</si>
  <si>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</si>
  <si>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</si>
  <si>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</si>
  <si>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</si>
  <si>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</si>
  <si>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</si>
  <si>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</si>
  <si>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</si>
  <si>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</si>
  <si>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</si>
  <si>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</si>
  <si>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</si>
  <si>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</si>
  <si>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</si>
  <si>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</si>
  <si>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</si>
  <si>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</si>
  <si>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</si>
  <si>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</si>
  <si>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</si>
  <si>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</si>
  <si>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</si>
  <si>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</si>
  <si>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</si>
  <si>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</si>
  <si>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</si>
  <si>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</si>
  <si>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</si>
  <si>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</si>
  <si>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</si>
  <si>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</si>
  <si>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</si>
  <si>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</si>
  <si>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</si>
  <si>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</si>
  <si>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</si>
  <si>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</si>
  <si>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</si>
  <si>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</si>
  <si>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</si>
  <si>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</si>
  <si>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</si>
  <si>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</si>
  <si>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</si>
  <si>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</si>
  <si>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</si>
  <si>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</si>
  <si>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</si>
  <si>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</si>
  <si>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</si>
  <si>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</si>
  <si>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</si>
  <si>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</si>
  <si>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</si>
  <si>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</si>
  <si>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</si>
  <si>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</si>
  <si>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</si>
  <si>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</si>
  <si>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</si>
  <si>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</si>
  <si>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</si>
  <si>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</si>
  <si>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</si>
  <si>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</si>
  <si>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</si>
  <si>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</si>
  <si>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</si>
  <si>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</si>
  <si>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</si>
  <si>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</si>
  <si>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</si>
  <si>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</si>
  <si>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</si>
  <si>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</si>
  <si>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</si>
  <si>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</si>
  <si>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</si>
  <si>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</si>
  <si>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</si>
  <si>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</si>
  <si>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</si>
  <si>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</si>
  <si>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</si>
  <si>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</si>
  <si>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</si>
  <si>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</si>
  <si>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</si>
  <si>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</si>
  <si>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</si>
  <si>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</si>
  <si>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</si>
  <si>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</si>
  <si>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</si>
  <si>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</si>
  <si>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</si>
  <si>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</si>
  <si>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</si>
  <si>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</si>
  <si>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</si>
  <si>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</si>
  <si>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</si>
  <si>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</si>
  <si>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</si>
  <si>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</si>
  <si>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</si>
  <si>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</si>
  <si>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</si>
  <si>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</si>
  <si>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</si>
  <si>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</si>
  <si>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</si>
  <si>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</si>
  <si>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</si>
  <si>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</si>
  <si>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</si>
  <si>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</si>
  <si>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</si>
  <si>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</si>
  <si>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</si>
  <si>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</si>
  <si>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</si>
  <si>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</si>
  <si>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</si>
  <si>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</si>
  <si>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</si>
  <si>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</si>
  <si>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</si>
  <si>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</si>
  <si>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</si>
  <si>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</si>
  <si>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</si>
  <si>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</si>
  <si>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</si>
  <si>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</si>
  <si>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</si>
  <si>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</si>
  <si>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</si>
  <si>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</si>
  <si>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</si>
  <si>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</si>
  <si>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</si>
  <si>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</si>
  <si>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</si>
  <si>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</si>
  <si>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</si>
  <si>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</si>
  <si>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</si>
  <si>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</si>
  <si>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</si>
  <si>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</si>
  <si>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</si>
  <si>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</si>
  <si>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</si>
  <si>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</si>
  <si>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</si>
  <si>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</si>
  <si>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</si>
  <si>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</si>
  <si>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</si>
  <si>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</si>
  <si>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</si>
  <si>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</si>
  <si>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</si>
  <si>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</si>
  <si>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</si>
  <si>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</si>
  <si>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</si>
  <si>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</si>
  <si>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</si>
  <si>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</si>
  <si>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</si>
  <si>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</si>
  <si>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</si>
  <si>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</si>
  <si>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</si>
  <si>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</si>
  <si>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</si>
  <si>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</si>
  <si>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</si>
  <si>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</si>
  <si>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</si>
  <si>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</si>
  <si>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</si>
  <si>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</si>
  <si>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</si>
  <si>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</si>
  <si>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</si>
  <si>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</si>
  <si>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</si>
  <si>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</si>
  <si>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</si>
  <si>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</si>
  <si>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</si>
  <si>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</si>
  <si>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</si>
  <si>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</si>
  <si>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</si>
  <si>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</si>
  <si>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</si>
  <si>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</si>
  <si>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</si>
  <si>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</si>
  <si>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</si>
  <si>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</si>
  <si>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</si>
  <si>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</si>
  <si>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</si>
  <si>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</si>
  <si>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</si>
  <si>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</si>
  <si>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</si>
  <si>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</si>
  <si>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</si>
  <si>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</si>
  <si>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</si>
  <si>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</si>
  <si>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</si>
  <si>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</si>
  <si>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</si>
  <si>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</si>
  <si>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</si>
  <si>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</si>
  <si>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</si>
  <si>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</si>
  <si>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</si>
  <si>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</si>
  <si>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</si>
  <si>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</si>
  <si>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</si>
  <si>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</si>
  <si>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</si>
  <si>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</si>
  <si>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</si>
  <si>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</si>
  <si>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</si>
  <si>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</si>
  <si>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</si>
  <si>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</si>
  <si>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</si>
  <si>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</si>
  <si>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</si>
  <si>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</si>
  <si>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</si>
  <si>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</si>
  <si>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</si>
  <si>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</si>
  <si>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</si>
  <si>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</si>
  <si>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</si>
  <si>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</si>
  <si>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</si>
  <si>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</si>
  <si>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</si>
  <si>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</si>
  <si>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</si>
  <si>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</si>
  <si>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</si>
  <si>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</si>
  <si>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</si>
  <si>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</si>
  <si>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</si>
  <si>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</si>
  <si>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</si>
  <si>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</si>
  <si>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</si>
  <si>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</si>
  <si>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</si>
  <si>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</si>
  <si>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</si>
  <si>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</si>
  <si>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</si>
  <si>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</si>
  <si>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</si>
  <si>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</si>
  <si>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</si>
  <si>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</si>
  <si>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</si>
  <si>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</si>
  <si>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</si>
  <si>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</si>
  <si>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</si>
  <si>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</si>
  <si>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</si>
  <si>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</si>
  <si>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</si>
  <si>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</si>
  <si>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</si>
  <si>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</si>
  <si>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</si>
  <si>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</si>
  <si>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</si>
  <si>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</si>
  <si>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</si>
  <si>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</si>
  <si>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</si>
  <si>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</si>
  <si>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</si>
  <si>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</si>
  <si>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</si>
  <si>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</si>
  <si>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</si>
  <si>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</si>
  <si>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</si>
  <si>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</si>
  <si>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</si>
  <si>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</si>
  <si>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</si>
  <si>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</si>
  <si>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</si>
  <si>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</si>
  <si>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</si>
  <si>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</si>
  <si>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</si>
  <si>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</si>
  <si>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</si>
  <si>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</si>
  <si>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</si>
  <si>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</si>
  <si>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</si>
  <si>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</si>
  <si>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</si>
  <si>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</si>
  <si>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</si>
  <si>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</si>
  <si>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</si>
  <si>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</si>
  <si>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</si>
  <si>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</si>
  <si>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</si>
  <si>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</si>
  <si>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</si>
  <si>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</si>
  <si>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</si>
  <si>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</si>
  <si>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</si>
  <si>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</si>
  <si>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</si>
  <si>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</si>
  <si>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</si>
  <si>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</si>
  <si>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</si>
  <si>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</si>
  <si>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</si>
  <si>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</si>
  <si>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</si>
  <si>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</si>
  <si>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</si>
  <si>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</si>
  <si>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</si>
  <si>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</si>
  <si>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</si>
  <si>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</si>
  <si>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</si>
  <si>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</si>
  <si>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</si>
  <si>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</si>
  <si>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</si>
  <si>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</si>
  <si>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</si>
  <si>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</si>
  <si>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</si>
  <si>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</si>
  <si>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</si>
  <si>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</si>
  <si>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</si>
  <si>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</si>
  <si>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</si>
  <si>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</si>
  <si>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</si>
  <si>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</si>
  <si>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</si>
  <si>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</si>
  <si>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</si>
  <si>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</si>
  <si>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</si>
  <si>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</si>
  <si>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</si>
  <si>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</si>
  <si>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</si>
  <si>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</si>
  <si>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</si>
  <si>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</si>
  <si>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</si>
  <si>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</si>
  <si>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</si>
  <si>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</si>
  <si>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</si>
  <si>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</si>
  <si>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</si>
  <si>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</si>
  <si>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</si>
  <si>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</si>
  <si>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</si>
  <si>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</si>
  <si>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</si>
  <si>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</si>
  <si>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</si>
  <si>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</si>
  <si>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</si>
  <si>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</si>
  <si>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</si>
  <si>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</si>
  <si>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</si>
  <si>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</si>
  <si>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</si>
  <si>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</si>
  <si>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</si>
  <si>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</si>
  <si>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</si>
  <si>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</si>
  <si>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</si>
  <si>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</si>
  <si>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</si>
  <si>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</si>
  <si>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</si>
  <si>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</si>
  <si>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</si>
  <si>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</si>
  <si>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</si>
  <si>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</si>
  <si>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</si>
  <si>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</si>
  <si>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</si>
  <si>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</si>
  <si>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</si>
  <si>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</si>
  <si>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</si>
  <si>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</si>
  <si>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</si>
  <si>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</si>
  <si>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</si>
  <si>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</si>
  <si>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</si>
  <si>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</si>
  <si>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</si>
  <si>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</si>
  <si>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</si>
  <si>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</si>
  <si>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</si>
  <si>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</si>
  <si>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</si>
  <si>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</si>
  <si>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</si>
  <si>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</si>
  <si>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</si>
  <si>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</si>
  <si>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</si>
  <si>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</si>
  <si>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</si>
  <si>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</si>
  <si>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</si>
  <si>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</si>
  <si>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</si>
  <si>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</si>
  <si>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</si>
  <si>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</si>
  <si>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</si>
  <si>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</si>
  <si>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</si>
  <si>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</si>
  <si>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</si>
  <si>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</si>
  <si>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</si>
  <si>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</si>
  <si>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</si>
  <si>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</si>
  <si>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</si>
  <si>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</si>
  <si>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</si>
  <si>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</si>
  <si>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</si>
  <si>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</si>
  <si>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</si>
  <si>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</si>
  <si>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</si>
  <si>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</si>
  <si>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</si>
  <si>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</si>
  <si>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</si>
  <si>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</si>
  <si>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</si>
  <si>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</si>
  <si>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</si>
  <si>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</si>
  <si>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</si>
  <si>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</si>
  <si>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</si>
  <si>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</si>
  <si>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</si>
  <si>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</si>
  <si>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</si>
  <si>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</si>
  <si>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</si>
  <si>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</si>
  <si>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</si>
  <si>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</si>
  <si>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</si>
  <si>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</si>
  <si>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</si>
  <si>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</si>
  <si>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</si>
  <si>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</si>
  <si>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</si>
  <si>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</si>
  <si>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</si>
  <si>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</si>
  <si>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</si>
  <si>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</si>
  <si>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</si>
  <si>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</si>
  <si>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</si>
  <si>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</si>
  <si>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</si>
  <si>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</si>
  <si>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</si>
  <si>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</si>
  <si>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</si>
  <si>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</si>
  <si>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</si>
  <si>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</si>
  <si>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</si>
  <si>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</si>
  <si>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</si>
  <si>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</si>
  <si>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</si>
  <si>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</si>
  <si>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</si>
  <si>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</si>
  <si>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</si>
  <si>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</si>
  <si>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</si>
  <si>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</si>
  <si>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</si>
  <si>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</si>
  <si>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</si>
  <si>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</si>
  <si>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</si>
  <si>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</si>
  <si>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</si>
  <si>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</si>
  <si>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</si>
  <si>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</si>
  <si>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</si>
  <si>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</si>
  <si>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</si>
  <si>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</si>
  <si>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</si>
  <si>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</si>
  <si>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</si>
  <si>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</si>
  <si>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</si>
  <si>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</si>
  <si>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</si>
  <si>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</si>
  <si>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</si>
  <si>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</si>
  <si>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</si>
  <si>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</si>
  <si>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</si>
  <si>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</si>
  <si>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</si>
  <si>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</si>
  <si>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</si>
  <si>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</si>
  <si>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</si>
  <si>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</si>
  <si>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</si>
  <si>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</si>
  <si>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</si>
  <si>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</si>
  <si>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</si>
  <si>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</si>
  <si>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</si>
  <si>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</si>
  <si>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</si>
  <si>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</si>
  <si>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</si>
  <si>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</si>
  <si>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</si>
  <si>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</si>
  <si>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</si>
  <si>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</si>
  <si>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</si>
  <si>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</si>
  <si>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</si>
  <si>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</si>
  <si>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</si>
  <si>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</si>
  <si>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</si>
  <si>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</si>
  <si>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</si>
  <si>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</si>
  <si>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</si>
  <si>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</si>
  <si>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</si>
  <si>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</si>
  <si>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</si>
  <si>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</si>
  <si>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</si>
  <si>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</si>
  <si>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</si>
  <si>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</si>
  <si>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</si>
  <si>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</si>
  <si>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</si>
  <si>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</si>
  <si>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</si>
  <si>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</si>
  <si>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</si>
  <si>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</si>
  <si>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</si>
  <si>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</si>
  <si>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</si>
  <si>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</si>
  <si>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</si>
  <si>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</si>
  <si>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</si>
  <si>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</si>
  <si>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</si>
  <si>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</si>
  <si>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</si>
  <si>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</si>
  <si>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</si>
  <si>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</si>
  <si>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</si>
  <si>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</si>
  <si>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</si>
  <si>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</si>
  <si>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</si>
  <si>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</si>
  <si>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</si>
  <si>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</si>
  <si>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</si>
  <si>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</si>
  <si>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</si>
  <si>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</si>
  <si>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</si>
  <si>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</si>
  <si>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</si>
  <si>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</si>
  <si>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</si>
  <si>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</si>
  <si>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</si>
  <si>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</si>
  <si>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</si>
  <si>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</si>
  <si>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</si>
  <si>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</si>
  <si>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</si>
  <si>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</si>
  <si>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</si>
  <si>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</si>
  <si>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</si>
  <si>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</si>
  <si>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</si>
  <si>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</si>
  <si>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</si>
  <si>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</si>
  <si>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</si>
  <si>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</si>
  <si>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</si>
  <si>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</si>
  <si>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</si>
  <si>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</si>
  <si>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</si>
  <si>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</si>
  <si>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</si>
  <si>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</si>
  <si>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</si>
  <si>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</si>
  <si>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</si>
  <si>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</si>
  <si>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</si>
  <si>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</si>
  <si>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</si>
  <si>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</si>
  <si>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</si>
  <si>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</si>
  <si>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</si>
  <si>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</si>
  <si>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</si>
  <si>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</si>
  <si>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</si>
  <si>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</si>
  <si>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</si>
  <si>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</si>
  <si>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</si>
  <si>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</si>
  <si>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</si>
  <si>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</si>
  <si>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</si>
  <si>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</si>
  <si>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</si>
  <si>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</si>
  <si>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</si>
  <si>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</si>
  <si>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</si>
  <si>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</si>
  <si>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</si>
  <si>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</si>
  <si>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</si>
  <si>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</si>
  <si>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</si>
  <si>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</si>
  <si>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</si>
  <si>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</si>
  <si>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</si>
  <si>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</si>
  <si>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</si>
  <si>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</si>
  <si>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</si>
  <si>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</si>
  <si>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</si>
  <si>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</si>
  <si>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</si>
  <si>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</si>
  <si>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</si>
  <si>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</si>
  <si>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</si>
  <si>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</si>
  <si>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</si>
  <si>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</si>
  <si>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</si>
  <si>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</si>
  <si>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</si>
  <si>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</si>
  <si>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</si>
  <si>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</si>
  <si>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</si>
  <si>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</si>
  <si>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</si>
  <si>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</si>
  <si>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</si>
  <si>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</si>
  <si>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</si>
  <si>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</si>
  <si>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</si>
  <si>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</si>
  <si>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</si>
  <si>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</si>
  <si>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</si>
  <si>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</si>
  <si>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</si>
  <si>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</si>
  <si>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</si>
  <si>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</si>
  <si>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</si>
  <si>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</si>
  <si>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</si>
  <si>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</si>
  <si>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</si>
  <si>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</si>
  <si>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</si>
  <si>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</si>
  <si>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</si>
  <si>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</si>
  <si>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</si>
  <si>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</si>
  <si>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</si>
  <si>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</si>
  <si>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</si>
  <si>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</si>
  <si>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</si>
  <si>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</si>
  <si>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</si>
  <si>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</si>
  <si>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</si>
  <si>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</si>
  <si>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</si>
  <si>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</si>
  <si>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</si>
  <si>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</si>
  <si>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</si>
  <si>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</si>
  <si>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</si>
  <si>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</si>
  <si>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</si>
  <si>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</si>
  <si>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</si>
  <si>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</si>
  <si>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</si>
  <si>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</si>
  <si>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</si>
  <si>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</si>
  <si>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</si>
  <si>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</si>
  <si>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</si>
  <si>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</si>
  <si>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</si>
  <si>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</si>
  <si>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</si>
  <si>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</si>
  <si>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</si>
  <si>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</si>
  <si>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</si>
  <si>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</si>
  <si>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</si>
  <si>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</si>
  <si>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</si>
  <si>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</si>
  <si>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</si>
  <si>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</si>
  <si>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</si>
  <si>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</si>
  <si>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</si>
  <si>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</si>
  <si>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</si>
  <si>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</si>
  <si>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</si>
  <si>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</si>
  <si>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</si>
  <si>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</si>
  <si>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</si>
  <si>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</si>
  <si>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</si>
  <si>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</si>
  <si>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</si>
  <si>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</si>
  <si>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</si>
  <si>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</si>
  <si>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</si>
  <si>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</si>
  <si>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</si>
  <si>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</si>
  <si>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</si>
  <si>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</si>
  <si>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</si>
  <si>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</si>
  <si>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</si>
  <si>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</si>
  <si>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</si>
  <si>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</si>
  <si>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</si>
  <si>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</si>
  <si>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</si>
  <si>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</si>
  <si>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</si>
  <si>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</si>
  <si>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</si>
  <si>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</si>
  <si>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</si>
  <si>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</si>
  <si>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</si>
  <si>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</si>
  <si>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</si>
  <si>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</si>
  <si>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</si>
  <si>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</si>
  <si>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</si>
  <si>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</si>
  <si>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</si>
  <si>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</si>
  <si>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</si>
  <si>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</si>
  <si>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</si>
  <si>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</si>
  <si>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</si>
  <si>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</si>
  <si>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</si>
  <si>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</si>
  <si>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</si>
  <si>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</si>
  <si>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</si>
  <si>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</si>
  <si>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</si>
  <si>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</si>
  <si>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</si>
  <si>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</si>
  <si>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</si>
  <si>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</si>
  <si>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</si>
  <si>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</si>
  <si>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</si>
  <si>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</si>
  <si>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</si>
  <si>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</si>
  <si>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</si>
  <si>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</si>
  <si>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</si>
  <si>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</si>
  <si>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</si>
  <si>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</si>
  <si>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</si>
  <si>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</si>
  <si>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</si>
  <si>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</si>
  <si>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</si>
  <si>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</si>
  <si>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</si>
  <si>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</si>
  <si>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</si>
  <si>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</si>
  <si>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</si>
  <si>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</si>
  <si>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</si>
  <si>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</si>
  <si>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</si>
  <si>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</si>
  <si>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</si>
  <si>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</si>
  <si>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</si>
  <si>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</si>
  <si>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</si>
  <si>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</si>
  <si>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</si>
  <si>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</si>
  <si>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</si>
  <si>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</si>
  <si>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</si>
  <si>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</si>
  <si>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</si>
  <si>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</si>
  <si>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</si>
  <si>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</si>
  <si>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</si>
  <si>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</si>
  <si>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</si>
  <si>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</si>
  <si>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</si>
  <si>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</si>
  <si>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</si>
  <si>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</si>
  <si>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</si>
  <si>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</si>
  <si>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</si>
  <si>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</si>
  <si>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</si>
  <si>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</si>
  <si>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</si>
  <si>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</si>
  <si>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</si>
  <si>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</si>
  <si>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</si>
  <si>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</si>
  <si>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</si>
  <si>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</si>
  <si>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</si>
  <si>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</si>
  <si>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</si>
  <si>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</si>
  <si>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</si>
  <si>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</si>
  <si>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</si>
  <si>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</si>
  <si>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</si>
  <si>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</si>
  <si>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</si>
  <si>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</si>
  <si>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</si>
  <si>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</si>
  <si>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</si>
  <si>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</si>
  <si>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</si>
  <si>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</si>
  <si>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</si>
  <si>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</si>
  <si>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</si>
  <si>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</si>
  <si>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</si>
  <si>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</si>
  <si>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</si>
  <si>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</si>
  <si>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</si>
  <si>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</si>
  <si>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</si>
  <si>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</si>
  <si>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</si>
  <si>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</si>
  <si>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</si>
  <si>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</si>
  <si>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</si>
  <si>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</si>
  <si>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</si>
  <si>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</si>
  <si>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</si>
  <si>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</si>
  <si>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</si>
  <si>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</si>
  <si>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</si>
  <si>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</si>
  <si>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</si>
  <si>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</si>
  <si>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</si>
  <si>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</si>
  <si>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</si>
  <si>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</si>
  <si>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</si>
  <si>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</si>
  <si>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</si>
  <si>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</si>
  <si>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</si>
  <si>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</si>
  <si>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</si>
  <si>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</si>
  <si>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</si>
  <si>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</si>
  <si>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</si>
  <si>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</si>
  <si>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</si>
  <si>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</si>
  <si>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</si>
  <si>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</si>
  <si>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</si>
  <si>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</si>
  <si>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</si>
  <si>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</si>
  <si>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</si>
  <si>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</si>
  <si>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</si>
  <si>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</si>
  <si>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</si>
  <si>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</si>
  <si>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</si>
  <si>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</si>
  <si>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</si>
  <si>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</si>
  <si>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</si>
  <si>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</si>
  <si>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</si>
  <si>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</si>
  <si>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</si>
  <si>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</si>
  <si>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</si>
  <si>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</si>
  <si>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</si>
  <si>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</si>
  <si>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</si>
  <si>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</si>
  <si>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</si>
  <si>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</si>
  <si>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</si>
  <si>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</si>
  <si>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</si>
  <si>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</si>
  <si>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</si>
  <si>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</si>
  <si>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</si>
  <si>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</si>
  <si>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</si>
  <si>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</si>
  <si>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</si>
  <si>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</si>
  <si>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</si>
  <si>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</si>
  <si>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</si>
  <si>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</si>
  <si>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</si>
  <si>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</si>
  <si>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</si>
  <si>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</si>
  <si>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</si>
  <si>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</si>
  <si>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</si>
  <si>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</si>
  <si>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</si>
  <si>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</si>
  <si>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</si>
  <si>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</si>
  <si>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</si>
  <si>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</si>
  <si>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</si>
  <si>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</si>
  <si>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</si>
  <si>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</si>
  <si>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</si>
  <si>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</si>
  <si>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</si>
  <si>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</si>
  <si>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</si>
  <si>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</si>
  <si>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</si>
  <si>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</si>
  <si>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</si>
  <si>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</si>
  <si>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</si>
  <si>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</si>
  <si>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</si>
  <si>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</si>
  <si>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</si>
  <si>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</si>
  <si>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</si>
  <si>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</si>
  <si>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</si>
  <si>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</si>
  <si>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</si>
  <si>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</si>
  <si>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</si>
  <si>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</si>
  <si>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</si>
  <si>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</si>
  <si>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</si>
  <si>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</si>
  <si>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</si>
  <si>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</si>
  <si>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</si>
  <si>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</si>
  <si>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</si>
  <si>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</si>
  <si>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</si>
  <si>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</si>
  <si>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</si>
  <si>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</si>
  <si>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</si>
  <si>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</si>
  <si>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</si>
  <si>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</si>
  <si>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</si>
  <si>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</si>
  <si>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</si>
  <si>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</si>
  <si>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</si>
  <si>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</si>
  <si>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</si>
  <si>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</si>
  <si>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</si>
  <si>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</si>
  <si>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</si>
  <si>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</si>
  <si>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</si>
  <si>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</si>
  <si>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</si>
  <si>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</si>
  <si>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</si>
  <si>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</si>
  <si>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</si>
  <si>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</si>
  <si>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</si>
  <si>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</si>
  <si>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</si>
  <si>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</si>
  <si>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</si>
  <si>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</si>
  <si>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</si>
  <si>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</si>
  <si>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</si>
  <si>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</si>
  <si>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</si>
  <si>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</si>
  <si>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</si>
  <si>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</si>
  <si>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</si>
  <si>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</si>
  <si>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</si>
  <si>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</si>
  <si>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</si>
  <si>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</si>
  <si>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</si>
  <si>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</si>
  <si>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</si>
  <si>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</si>
  <si>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</si>
  <si>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</si>
  <si>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</si>
  <si>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</si>
  <si>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</si>
  <si>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</si>
  <si>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</si>
  <si>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</si>
  <si>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</si>
  <si>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</si>
  <si>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</si>
  <si>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</si>
  <si>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</si>
  <si>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</si>
  <si>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</si>
  <si>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</si>
  <si>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</si>
  <si>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</si>
  <si>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</si>
  <si>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</si>
  <si>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</si>
  <si>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</si>
  <si>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</si>
  <si>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</si>
  <si>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</si>
  <si>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</si>
  <si>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</si>
  <si>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</si>
  <si>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</si>
  <si>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</si>
  <si>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</si>
  <si>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</si>
  <si>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</si>
  <si>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</si>
  <si>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</si>
  <si>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</si>
  <si>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</si>
  <si>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</si>
  <si>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</si>
  <si>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</si>
  <si>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</si>
  <si>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</si>
  <si>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</si>
  <si>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</si>
  <si>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</si>
  <si>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</si>
  <si>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</si>
  <si>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</si>
  <si>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</si>
  <si>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</si>
  <si>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</si>
  <si>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</si>
  <si>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</si>
  <si>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</si>
  <si>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</si>
  <si>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</si>
  <si>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</si>
  <si>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</si>
  <si>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</si>
  <si>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</si>
  <si>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</si>
  <si>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</si>
  <si>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</si>
  <si>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</si>
  <si>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</si>
  <si>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</si>
  <si>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</si>
  <si>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</si>
  <si>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</si>
  <si>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</si>
  <si>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</si>
  <si>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</si>
  <si>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</si>
  <si>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</si>
  <si>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</si>
  <si>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</si>
  <si>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</si>
  <si>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</si>
  <si>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</si>
  <si>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</si>
  <si>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</si>
  <si>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</si>
  <si>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</si>
  <si>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</si>
  <si>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</si>
  <si>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</si>
  <si>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</si>
  <si>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</si>
  <si>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</si>
  <si>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</si>
  <si>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</si>
  <si>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</si>
  <si>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</si>
  <si>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</si>
  <si>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</si>
  <si>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</si>
  <si>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</si>
  <si>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</si>
  <si>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</si>
  <si>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</si>
  <si>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</si>
  <si>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</si>
  <si>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</si>
  <si>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</si>
  <si>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</si>
  <si>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</si>
  <si>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</si>
  <si>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</si>
  <si>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</si>
  <si>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</si>
  <si>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</si>
  <si>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</si>
  <si>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</si>
  <si>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</si>
  <si>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</si>
  <si>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</si>
  <si>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</si>
  <si>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</si>
  <si>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</si>
  <si>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</si>
  <si>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</si>
  <si>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</si>
  <si>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</si>
  <si>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</si>
  <si>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</si>
  <si>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</si>
  <si>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</si>
  <si>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</si>
  <si>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</si>
  <si>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</si>
  <si>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</si>
  <si>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</si>
  <si>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</si>
  <si>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</si>
  <si>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</si>
  <si>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</si>
  <si>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</si>
  <si>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</si>
  <si>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</si>
  <si>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</si>
  <si>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</si>
  <si>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</si>
  <si>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</si>
  <si>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</si>
  <si>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</si>
  <si>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</si>
  <si>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</si>
  <si>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</si>
  <si>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</si>
  <si>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</si>
  <si>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</si>
  <si>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</si>
  <si>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</si>
  <si>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</si>
  <si>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</si>
  <si>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</si>
  <si>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</si>
  <si>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</si>
  <si>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</si>
  <si>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</si>
  <si>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</si>
  <si>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</si>
  <si>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</si>
  <si>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</si>
  <si>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</si>
  <si>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</si>
  <si>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</si>
  <si>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</si>
  <si>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</si>
  <si>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</si>
  <si>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</si>
  <si>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</si>
  <si>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</si>
  <si>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</si>
  <si>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</si>
  <si>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</si>
  <si>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</si>
  <si>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</si>
  <si>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</si>
  <si>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</si>
  <si>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</si>
  <si>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</si>
  <si>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</si>
  <si>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</si>
  <si>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</si>
  <si>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</si>
  <si>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</si>
  <si>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</si>
  <si>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</si>
  <si>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</si>
  <si>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</si>
  <si>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</si>
  <si>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</si>
  <si>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</si>
  <si>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</si>
  <si>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</si>
  <si>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</si>
  <si>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</si>
  <si>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</si>
  <si>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</si>
  <si>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</si>
  <si>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</si>
  <si>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</si>
  <si>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</si>
  <si>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</si>
  <si>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</si>
  <si>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</si>
  <si>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</si>
  <si>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</si>
  <si>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</si>
  <si>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</si>
  <si>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</si>
  <si>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</si>
  <si>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</si>
  <si>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</si>
  <si>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</si>
  <si>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</si>
  <si>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</si>
  <si>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</si>
  <si>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</si>
  <si>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</si>
  <si>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</si>
  <si>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</si>
  <si>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</si>
  <si>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</si>
  <si>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</si>
  <si>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</si>
  <si>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</si>
  <si>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</si>
  <si>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</si>
  <si>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</si>
  <si>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</si>
  <si>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</si>
  <si>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</si>
  <si>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</si>
  <si>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</si>
  <si>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</si>
  <si>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</si>
  <si>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</si>
  <si>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</si>
  <si>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</si>
  <si>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</si>
  <si>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</si>
  <si>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</si>
  <si>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</si>
  <si>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</si>
  <si>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</si>
  <si>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</si>
  <si>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</si>
  <si>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</si>
  <si>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</si>
  <si>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</si>
  <si>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</si>
  <si>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</si>
  <si>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</si>
  <si>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</si>
  <si>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</si>
  <si>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</si>
  <si>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</si>
  <si>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</si>
  <si>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</si>
  <si>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</si>
  <si>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</si>
  <si>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</si>
  <si>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</si>
  <si>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</si>
  <si>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</si>
  <si>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</si>
  <si>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</si>
  <si>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</si>
  <si>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</si>
  <si>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</si>
  <si>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</si>
  <si>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</si>
  <si>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</si>
  <si>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</si>
  <si>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</si>
  <si>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</si>
  <si>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</si>
  <si>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</si>
  <si>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</si>
  <si>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</si>
  <si>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</si>
  <si>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</si>
  <si>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</si>
  <si>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</si>
  <si>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</si>
  <si>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</si>
  <si>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</si>
  <si>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</si>
  <si>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</si>
  <si>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</si>
  <si>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</si>
  <si>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</si>
  <si>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</si>
  <si>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</si>
  <si>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</si>
  <si>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</si>
  <si>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</si>
  <si>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</si>
  <si>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</si>
  <si>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</si>
  <si>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</si>
  <si>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</si>
  <si>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</si>
  <si>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</si>
  <si>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</si>
  <si>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</si>
  <si>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</si>
  <si>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</si>
  <si>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</si>
  <si>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</si>
  <si>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</si>
  <si>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</si>
  <si>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</si>
  <si>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</si>
  <si>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</si>
  <si>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</si>
  <si>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</si>
  <si>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</si>
  <si>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</si>
  <si>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</si>
  <si>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</si>
  <si>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</si>
  <si>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</si>
  <si>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</si>
  <si>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</si>
  <si>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</si>
  <si>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</si>
  <si>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</si>
  <si>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</si>
  <si>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</si>
  <si>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</si>
  <si>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</si>
  <si>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</si>
  <si>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</si>
  <si>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</si>
  <si>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</si>
  <si>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</si>
  <si>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</si>
  <si>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</si>
  <si>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</si>
  <si>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</si>
  <si>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</si>
  <si>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</si>
  <si>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</si>
  <si>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</si>
  <si>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</si>
  <si>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</si>
  <si>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</si>
  <si>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</si>
  <si>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</si>
  <si>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</si>
  <si>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</si>
  <si>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</si>
  <si>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</si>
  <si>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</si>
  <si>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</si>
  <si>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</si>
  <si>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</si>
  <si>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</si>
  <si>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</si>
  <si>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</si>
  <si>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</si>
  <si>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</si>
  <si>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</si>
  <si>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</si>
  <si>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</si>
  <si>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</si>
  <si>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</si>
  <si>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</si>
  <si>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</si>
  <si>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</si>
  <si>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</si>
  <si>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</si>
  <si>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</si>
  <si>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</si>
  <si>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</si>
  <si>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</si>
  <si>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</si>
  <si>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</si>
  <si>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</si>
  <si>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</si>
  <si>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</si>
  <si>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</si>
  <si>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</si>
  <si>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</si>
  <si>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</si>
  <si>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</si>
  <si>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</si>
  <si>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</si>
  <si>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</si>
  <si>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</si>
  <si>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</si>
  <si>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</si>
  <si>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</si>
  <si>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</si>
  <si>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</si>
  <si>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</si>
  <si>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</si>
  <si>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</si>
  <si>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</si>
  <si>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</si>
  <si>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</si>
  <si>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</si>
  <si>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</si>
  <si>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</si>
  <si>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</si>
  <si>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</si>
  <si>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</si>
  <si>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</si>
  <si>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</si>
  <si>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</si>
  <si>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</si>
  <si>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</si>
  <si>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</si>
  <si>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</si>
  <si>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</si>
  <si>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</si>
  <si>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</si>
  <si>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</si>
  <si>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</si>
  <si>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</si>
  <si>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</si>
  <si>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</si>
  <si>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</si>
  <si>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</si>
  <si>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</si>
  <si>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</si>
  <si>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</si>
  <si>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</si>
  <si>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</si>
  <si>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</si>
  <si>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</si>
  <si>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</si>
  <si>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</si>
  <si>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</si>
  <si>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</si>
  <si>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</si>
  <si>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</si>
  <si>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</si>
  <si>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</si>
  <si>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</si>
  <si>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</si>
  <si>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</si>
  <si>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</si>
  <si>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</si>
  <si>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</si>
  <si>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</si>
  <si>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</si>
  <si>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</si>
  <si>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</si>
  <si>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</si>
  <si>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</si>
  <si>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</si>
  <si>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</si>
  <si>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</si>
  <si>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</si>
  <si>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</si>
  <si>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</si>
  <si>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</si>
  <si>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</si>
  <si>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</si>
  <si>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</si>
  <si>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</si>
  <si>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</si>
  <si>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</si>
  <si>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</si>
  <si>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</si>
  <si>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</si>
  <si>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</si>
  <si>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</si>
  <si>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</si>
  <si>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</si>
  <si>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</si>
  <si>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</si>
  <si>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</si>
  <si>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</si>
  <si>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</si>
  <si>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</si>
  <si>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</si>
  <si>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</si>
  <si>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</si>
  <si>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</si>
  <si>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</si>
  <si>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</si>
  <si>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</si>
  <si>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</si>
  <si>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</si>
  <si>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</si>
  <si>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</si>
  <si>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</si>
  <si>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</si>
  <si>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</si>
  <si>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</si>
  <si>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</si>
  <si>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</si>
  <si>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</si>
  <si>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</si>
  <si>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</si>
  <si>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</si>
  <si>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</si>
  <si>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</si>
  <si>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</si>
  <si>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</si>
  <si>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</si>
  <si>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</si>
  <si>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</si>
  <si>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</si>
  <si>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</si>
  <si>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</si>
  <si>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</si>
  <si>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</si>
  <si>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</si>
  <si>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</si>
  <si>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</si>
  <si>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</si>
  <si>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</si>
  <si>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</si>
  <si>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</si>
  <si>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</si>
  <si>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</si>
  <si>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</si>
  <si>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</si>
  <si>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</si>
  <si>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</si>
  <si>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</si>
  <si>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</si>
  <si>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</si>
  <si>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</si>
  <si>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</si>
  <si>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</si>
  <si>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</si>
  <si>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</si>
  <si>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</si>
  <si>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</si>
  <si>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</si>
  <si>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</si>
  <si>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</si>
  <si>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</si>
  <si>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</si>
  <si>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</si>
  <si>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</si>
  <si>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</si>
  <si>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</si>
  <si>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</si>
  <si>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</si>
  <si>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</si>
  <si>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</si>
  <si>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</si>
  <si>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</si>
  <si>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</si>
  <si>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</si>
  <si>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</si>
  <si>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</si>
  <si>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</si>
  <si>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</si>
  <si>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</si>
  <si>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</si>
  <si>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</si>
  <si>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</si>
  <si>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</si>
  <si>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</si>
  <si>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</si>
  <si>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</si>
  <si>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</si>
  <si>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</si>
  <si>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</si>
  <si>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</si>
  <si>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</si>
  <si>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</si>
  <si>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</si>
  <si>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</si>
  <si>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</si>
  <si>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</si>
  <si>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</si>
  <si>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</si>
  <si>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</si>
  <si>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</si>
  <si>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</si>
  <si>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</si>
  <si>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</si>
  <si>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</si>
  <si>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</si>
  <si>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</si>
  <si>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</si>
  <si>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</si>
  <si>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</si>
  <si>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</si>
  <si>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</si>
  <si>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</si>
  <si>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</si>
  <si>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</si>
  <si>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</si>
  <si>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</si>
  <si>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</si>
  <si>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</si>
  <si>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</si>
  <si>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</si>
  <si>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</si>
  <si>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</si>
  <si>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</si>
  <si>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</si>
  <si>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</si>
  <si>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</si>
  <si>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</si>
  <si>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</si>
  <si>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</si>
  <si>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</si>
  <si>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</si>
  <si>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</si>
  <si>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</si>
  <si>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</si>
  <si>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</si>
  <si>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</si>
  <si>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</si>
  <si>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</si>
  <si>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</si>
  <si>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</si>
  <si>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</si>
  <si>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</si>
  <si>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</si>
  <si>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</si>
  <si>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</si>
  <si>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</si>
  <si>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</si>
  <si>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</si>
  <si>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</si>
  <si>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</si>
  <si>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</si>
  <si>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</si>
  <si>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</si>
  <si>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</si>
  <si>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</si>
  <si>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</si>
  <si>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</si>
  <si>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</si>
  <si>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</si>
  <si>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</si>
  <si>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</si>
  <si>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</si>
  <si>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</si>
  <si>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</si>
  <si>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</si>
  <si>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</si>
  <si>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</si>
  <si>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</si>
  <si>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</si>
  <si>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</si>
  <si>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</si>
  <si>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</si>
  <si>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</si>
  <si>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</si>
  <si>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</si>
  <si>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</si>
  <si>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</si>
  <si>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</si>
  <si>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</si>
  <si>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</si>
  <si>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</si>
  <si>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</si>
  <si>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</si>
  <si>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</si>
  <si>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</si>
  <si>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</si>
  <si>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</si>
  <si>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</si>
  <si>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</si>
  <si>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</si>
  <si>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</si>
  <si>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</si>
  <si>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</si>
  <si>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</si>
  <si>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</si>
  <si>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</si>
  <si>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</si>
  <si>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</si>
  <si>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</si>
  <si>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</si>
  <si>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</si>
  <si>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</si>
  <si>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</si>
  <si>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</si>
  <si>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</si>
  <si>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</si>
  <si>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</si>
  <si>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</si>
  <si>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</si>
  <si>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</si>
  <si>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</si>
  <si>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</si>
  <si>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</si>
  <si>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</si>
  <si>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</si>
  <si>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</si>
  <si>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</si>
  <si>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</si>
  <si>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</si>
  <si>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</si>
  <si>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</si>
  <si>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</si>
  <si>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</si>
  <si>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</si>
  <si>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</si>
  <si>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</si>
  <si>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</si>
  <si>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</si>
  <si>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</si>
  <si>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</si>
  <si>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</si>
  <si>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</si>
  <si>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</si>
  <si>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</si>
  <si>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</si>
  <si>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</si>
  <si>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</si>
  <si>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</si>
  <si>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</si>
  <si>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</si>
  <si>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</si>
  <si>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</si>
  <si>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</si>
  <si>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</si>
  <si>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</si>
  <si>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</si>
  <si>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</si>
  <si>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</si>
  <si>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</si>
  <si>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</si>
  <si>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</si>
  <si>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</si>
  <si>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</si>
  <si>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</si>
  <si>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</si>
  <si>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</si>
  <si>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</si>
  <si>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</si>
  <si>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</si>
  <si>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</si>
  <si>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</si>
  <si>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</si>
  <si>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</si>
  <si>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</si>
  <si>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</si>
  <si>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</si>
  <si>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</si>
  <si>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</si>
  <si>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</si>
  <si>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</si>
  <si>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</si>
  <si>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</si>
  <si>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</si>
  <si>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</si>
  <si>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</si>
  <si>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</si>
  <si>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</si>
  <si>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</si>
  <si>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</si>
  <si>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</si>
  <si>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</si>
  <si>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</si>
  <si>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</si>
  <si>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</si>
  <si>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</si>
  <si>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</si>
  <si>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</si>
  <si>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</si>
  <si>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</si>
  <si>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</si>
  <si>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</si>
  <si>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</si>
  <si>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</si>
  <si>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</si>
  <si>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</si>
  <si>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</si>
  <si>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</si>
  <si>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</si>
  <si>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</si>
  <si>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</si>
  <si>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</si>
  <si>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</si>
  <si>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</si>
  <si>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</si>
  <si>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</si>
  <si>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</si>
  <si>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</si>
  <si>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</si>
  <si>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</si>
  <si>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</si>
  <si>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</si>
  <si>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</si>
  <si>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</si>
  <si>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</si>
  <si>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</si>
  <si>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</si>
  <si>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</si>
  <si>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</si>
  <si>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</si>
  <si>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</si>
  <si>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</si>
  <si>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</si>
  <si>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</si>
  <si>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</si>
  <si>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</si>
  <si>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</si>
  <si>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</si>
  <si>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</si>
  <si>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</si>
  <si>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</si>
  <si>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</si>
  <si>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</si>
  <si>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</si>
  <si>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</si>
  <si>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</si>
  <si>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</si>
  <si>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</si>
  <si>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</si>
  <si>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</si>
  <si>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</si>
  <si>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</si>
  <si>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</si>
  <si>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</si>
  <si>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</si>
  <si>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</si>
  <si>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</si>
  <si>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</si>
  <si>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</si>
  <si>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</si>
  <si>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</si>
  <si>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</si>
  <si>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</si>
  <si>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</si>
  <si>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</si>
  <si>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</si>
  <si>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</si>
  <si>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</si>
  <si>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</si>
  <si>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</si>
  <si>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</si>
  <si>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</si>
  <si>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</si>
  <si>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</si>
  <si>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</si>
  <si>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</si>
  <si>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</si>
  <si>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</si>
  <si>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</si>
  <si>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</si>
  <si>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</si>
  <si>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</si>
  <si>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</si>
  <si>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</si>
  <si>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</si>
  <si>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</si>
  <si>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</si>
  <si>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</si>
  <si>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</si>
  <si>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</si>
  <si>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</si>
  <si>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</si>
  <si>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</si>
  <si>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</si>
  <si>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</si>
  <si>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</si>
  <si>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</si>
  <si>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</si>
  <si>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</si>
  <si>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</si>
  <si>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</si>
  <si>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</si>
  <si>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</si>
  <si>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</si>
  <si>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</si>
  <si>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</si>
  <si>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</si>
  <si>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</si>
  <si>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</si>
  <si>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</si>
  <si>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</si>
  <si>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</si>
  <si>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</si>
  <si>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</si>
  <si>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</si>
  <si>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</si>
  <si>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</si>
  <si>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</si>
  <si>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</si>
  <si>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</si>
  <si>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</si>
  <si>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</si>
  <si>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</si>
  <si>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</si>
  <si>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</si>
  <si>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</si>
  <si>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</si>
  <si>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</si>
  <si>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</si>
  <si>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</si>
  <si>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</si>
  <si>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</si>
  <si>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</si>
  <si>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</si>
  <si>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</si>
  <si>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</si>
  <si>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</si>
  <si>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</si>
  <si>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</si>
  <si>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</si>
  <si>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</si>
  <si>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</si>
  <si>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</si>
  <si>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</si>
  <si>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</si>
  <si>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</si>
  <si>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</si>
  <si>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</si>
  <si>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</si>
  <si>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</si>
  <si>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</si>
  <si>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</si>
  <si>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</si>
  <si>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</si>
  <si>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</si>
  <si>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</si>
  <si>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</si>
  <si>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</si>
  <si>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</si>
  <si>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</si>
  <si>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</si>
  <si>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</si>
  <si>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</si>
  <si>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</si>
  <si>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</si>
  <si>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</si>
  <si>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</si>
  <si>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</si>
  <si>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</si>
  <si>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</si>
  <si>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</si>
  <si>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</si>
  <si>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</si>
  <si>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</si>
  <si>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</si>
  <si>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</si>
  <si>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</si>
  <si>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</si>
  <si>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</si>
  <si>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</si>
  <si>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</si>
  <si>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</si>
  <si>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</si>
  <si>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</si>
  <si>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</si>
  <si>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</si>
  <si>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</si>
  <si>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</si>
  <si>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</si>
  <si>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</si>
  <si>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</si>
  <si>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</si>
  <si>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</si>
  <si>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</si>
  <si>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</si>
  <si>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</si>
  <si>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</si>
  <si>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</si>
  <si>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</si>
  <si>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</si>
  <si>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</si>
  <si>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</si>
  <si>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</si>
  <si>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</si>
  <si>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</si>
  <si>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</si>
  <si>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</si>
  <si>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</si>
  <si>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</si>
  <si>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</si>
  <si>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</si>
  <si>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</si>
  <si>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</si>
  <si>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</si>
  <si>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</si>
  <si>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</si>
  <si>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</si>
  <si>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</si>
  <si>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</si>
  <si>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</si>
  <si>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</si>
  <si>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</si>
  <si>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</si>
  <si>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</si>
  <si>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</si>
  <si>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</si>
  <si>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</si>
  <si>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</si>
  <si>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</si>
  <si>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</si>
  <si>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</si>
  <si>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</si>
  <si>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</si>
  <si>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</si>
  <si>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</si>
  <si>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</si>
  <si>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</si>
  <si>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</si>
  <si>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</si>
  <si>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</si>
  <si>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</si>
  <si>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</si>
  <si>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</si>
  <si>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</si>
  <si>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</si>
  <si>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</si>
  <si>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</si>
  <si>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</si>
  <si>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</si>
  <si>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</si>
  <si>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</si>
  <si>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</si>
  <si>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</si>
  <si>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</si>
  <si>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</si>
  <si>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</si>
  <si>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</si>
  <si>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</si>
  <si>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</si>
  <si>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</si>
  <si>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</si>
  <si>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</si>
  <si>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</si>
  <si>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</si>
  <si>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</si>
  <si>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</si>
  <si>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</si>
  <si>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</si>
  <si>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</si>
  <si>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</si>
  <si>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</si>
  <si>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</si>
  <si>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</si>
  <si>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</si>
  <si>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</si>
  <si>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</si>
  <si>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</si>
  <si>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</si>
  <si>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</si>
  <si>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</si>
  <si>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</si>
  <si>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</si>
  <si>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</si>
  <si>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</si>
  <si>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</si>
  <si>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</si>
  <si>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</si>
  <si>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</si>
  <si>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</si>
  <si>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</si>
  <si>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</si>
  <si>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</si>
  <si>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</si>
  <si>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</si>
  <si>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</si>
  <si>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</si>
  <si>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</si>
  <si>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</si>
  <si>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</si>
  <si>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</si>
  <si>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</si>
  <si>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</si>
  <si>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</si>
  <si>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</si>
  <si>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</si>
  <si>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</si>
  <si>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</si>
  <si>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</si>
  <si>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</si>
  <si>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</si>
  <si>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</si>
  <si>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</si>
  <si>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</si>
  <si>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</si>
  <si>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</si>
  <si>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</si>
  <si>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</si>
  <si>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</si>
  <si>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</si>
  <si>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</si>
  <si>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</si>
  <si>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</si>
  <si>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</si>
  <si>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</si>
  <si>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</si>
  <si>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</si>
  <si>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</si>
  <si>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</si>
  <si>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</si>
  <si>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</si>
  <si>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</si>
  <si>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</si>
  <si>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</si>
  <si>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</si>
  <si>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</si>
  <si>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</si>
  <si>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</si>
  <si>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</si>
  <si>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</si>
  <si>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</si>
  <si>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</si>
  <si>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</si>
  <si>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</si>
  <si>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</si>
  <si>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</si>
  <si>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</si>
  <si>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</si>
  <si>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</si>
  <si>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</si>
  <si>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</si>
  <si>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</si>
  <si>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</si>
  <si>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</si>
  <si>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</si>
  <si>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</si>
  <si>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</si>
  <si>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</si>
  <si>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</si>
  <si>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</si>
  <si>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</si>
  <si>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</si>
  <si>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</si>
  <si>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</si>
  <si>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</si>
  <si>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</si>
  <si>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</si>
  <si>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</si>
  <si>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</si>
  <si>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</si>
  <si>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</si>
  <si>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</si>
  <si>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</si>
  <si>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</si>
  <si>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</si>
  <si>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</si>
  <si>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</si>
  <si>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</si>
  <si>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</si>
  <si>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</si>
  <si>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</si>
  <si>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</si>
  <si>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</si>
  <si>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</si>
  <si>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</si>
  <si>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</si>
  <si>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</si>
  <si>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</si>
  <si>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</si>
  <si>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</si>
  <si>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</si>
  <si>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</si>
  <si>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</si>
  <si>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</si>
  <si>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</si>
  <si>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</si>
  <si>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</si>
  <si>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</si>
  <si>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</si>
  <si>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</si>
  <si>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</si>
  <si>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</si>
  <si>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</si>
  <si>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</si>
  <si>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</si>
  <si>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</si>
  <si>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</si>
  <si>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</si>
  <si>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</si>
  <si>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</si>
  <si>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</si>
  <si>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</si>
  <si>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</si>
  <si>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</si>
  <si>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</si>
  <si>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</si>
  <si>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</si>
  <si>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</si>
  <si>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</si>
  <si>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</si>
  <si>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</si>
  <si>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</si>
  <si>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</si>
  <si>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</si>
  <si>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</si>
  <si>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</si>
  <si>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</si>
  <si>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</si>
  <si>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</si>
  <si>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</si>
  <si>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</si>
  <si>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</si>
  <si>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</si>
  <si>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</si>
  <si>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</si>
  <si>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</si>
  <si>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</si>
  <si>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</si>
  <si>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</si>
  <si>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</si>
  <si>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</si>
  <si>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</si>
  <si>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</si>
  <si>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</si>
  <si>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</si>
  <si>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</si>
  <si>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</si>
  <si>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</si>
  <si>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</si>
  <si>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</si>
  <si>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</si>
  <si>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</si>
  <si>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</si>
  <si>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</si>
  <si>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</si>
  <si>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</si>
  <si>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</si>
  <si>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</si>
  <si>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</si>
  <si>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</si>
  <si>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</si>
  <si>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</si>
  <si>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</si>
  <si>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</si>
  <si>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</si>
  <si>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</si>
  <si>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</si>
  <si>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</si>
  <si>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</si>
  <si>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</si>
  <si>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</si>
  <si>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</si>
  <si>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</si>
  <si>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</si>
  <si>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</si>
  <si>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</si>
  <si>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</si>
  <si>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</si>
  <si>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</si>
  <si>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</si>
  <si>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</si>
  <si>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</si>
  <si>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</si>
  <si>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</si>
  <si>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</si>
  <si>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</si>
  <si>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</si>
  <si>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</si>
  <si>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</si>
  <si>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</si>
  <si>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</si>
  <si>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</si>
  <si>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</si>
  <si>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</si>
  <si>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</si>
  <si>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</si>
  <si>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</si>
  <si>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</si>
  <si>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</si>
  <si>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</si>
  <si>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</si>
  <si>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</si>
  <si>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</si>
  <si>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</si>
  <si>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</si>
  <si>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</si>
  <si>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</si>
  <si>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</si>
  <si>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</si>
  <si>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</si>
  <si>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</si>
  <si>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</si>
  <si>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</si>
  <si>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</si>
  <si>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</si>
  <si>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</si>
  <si>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</si>
  <si>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</si>
  <si>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</si>
  <si>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</si>
  <si>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</si>
  <si>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</si>
  <si>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</si>
  <si>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</si>
  <si>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</si>
  <si>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</si>
  <si>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</si>
  <si>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</si>
  <si>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</si>
  <si>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</si>
  <si>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</si>
  <si>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</si>
  <si>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</si>
  <si>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</si>
  <si>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</si>
  <si>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</si>
  <si>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</si>
  <si>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</si>
  <si>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</si>
  <si>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</si>
  <si>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</si>
  <si>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</si>
  <si>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</si>
  <si>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</si>
  <si>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</si>
  <si>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</si>
  <si>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</si>
  <si>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</si>
  <si>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</si>
  <si>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</si>
  <si>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</si>
  <si>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</si>
  <si>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</si>
  <si>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</si>
  <si>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</si>
  <si>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</si>
  <si>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</si>
  <si>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</si>
  <si>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</si>
  <si>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</si>
  <si>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</si>
  <si>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</si>
  <si>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</si>
  <si>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</si>
  <si>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</si>
  <si>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</si>
  <si>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</si>
  <si>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</si>
  <si>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</si>
  <si>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</si>
  <si>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</si>
  <si>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</si>
  <si>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</si>
  <si>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</si>
  <si>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</si>
  <si>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</si>
  <si>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</si>
  <si>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</si>
  <si>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</si>
  <si>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</si>
  <si>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</si>
  <si>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</si>
  <si>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</si>
  <si>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</si>
  <si>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</si>
  <si>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</si>
  <si>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</si>
  <si>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</si>
  <si>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</si>
  <si>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</si>
  <si>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</si>
  <si>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</si>
  <si>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</si>
  <si>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</si>
  <si>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</si>
  <si>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</si>
  <si>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</si>
  <si>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</si>
  <si>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</si>
  <si>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</si>
  <si>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</si>
  <si>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</si>
  <si>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</si>
  <si>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</si>
  <si>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</si>
  <si>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</si>
  <si>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</si>
  <si>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</si>
  <si>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</si>
  <si>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</si>
  <si>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</si>
  <si>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</si>
  <si>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</si>
  <si>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</si>
  <si>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</si>
  <si>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</si>
  <si>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</si>
  <si>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</si>
  <si>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</si>
  <si>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</si>
  <si>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</si>
  <si>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</si>
  <si>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</si>
  <si>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</si>
  <si>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</si>
  <si>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</si>
  <si>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</si>
  <si>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</si>
  <si>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</si>
  <si>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</si>
  <si>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</si>
  <si>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</si>
  <si>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</si>
  <si>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</si>
  <si>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</si>
  <si>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</si>
  <si>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</si>
  <si>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</si>
  <si>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</si>
  <si>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</si>
  <si>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</si>
  <si>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</si>
  <si>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</si>
  <si>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</si>
  <si>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</si>
  <si>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</si>
  <si>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</si>
  <si>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</si>
  <si>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</si>
  <si>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</si>
  <si>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</si>
  <si>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</si>
  <si>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</si>
  <si>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</si>
  <si>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</si>
  <si>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</si>
  <si>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</si>
  <si>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</si>
  <si>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</si>
  <si>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</si>
  <si>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</si>
  <si>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</si>
  <si>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</si>
  <si>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</si>
  <si>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</si>
  <si>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</si>
  <si>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</si>
  <si>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</si>
  <si>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</si>
  <si>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</si>
  <si>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</si>
  <si>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</si>
  <si>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</si>
  <si>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</si>
  <si>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</si>
  <si>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</si>
  <si>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</si>
  <si>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</si>
  <si>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</si>
  <si>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</si>
  <si>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</si>
  <si>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</si>
  <si>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</si>
  <si>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</si>
  <si>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</si>
  <si>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</si>
  <si>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</si>
  <si>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</si>
  <si>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</si>
  <si>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</si>
  <si>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</si>
  <si>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</si>
  <si>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</si>
  <si>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</si>
  <si>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</si>
  <si>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</si>
  <si>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</si>
  <si>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</si>
  <si>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</si>
  <si>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</si>
  <si>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</si>
  <si>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</si>
  <si>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</si>
  <si>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</si>
  <si>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</si>
  <si>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</si>
  <si>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</si>
  <si>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</si>
  <si>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</si>
  <si>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</si>
  <si>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</si>
  <si>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</si>
  <si>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</si>
  <si>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</si>
  <si>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</si>
  <si>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</si>
  <si>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</si>
  <si>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</si>
  <si>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</si>
  <si>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</si>
  <si>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</si>
  <si>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</si>
  <si>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</si>
  <si>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</si>
  <si>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</si>
  <si>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</si>
  <si>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</si>
  <si>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</si>
  <si>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</si>
  <si>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</si>
  <si>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</si>
  <si>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</si>
  <si>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</si>
  <si>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</si>
  <si>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</si>
  <si>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</si>
  <si>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</si>
  <si>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</si>
  <si>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</si>
  <si>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</si>
  <si>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</si>
  <si>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</si>
  <si>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</si>
  <si>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</si>
  <si>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</si>
  <si>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</si>
  <si>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</si>
  <si>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</si>
  <si>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</si>
  <si>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</si>
  <si>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</si>
  <si>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</si>
  <si>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</si>
  <si>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</si>
  <si>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</si>
  <si>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</si>
  <si>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</si>
  <si>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</si>
  <si>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</si>
  <si>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</si>
  <si>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</si>
  <si>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</si>
  <si>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</si>
  <si>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</si>
  <si>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</si>
  <si>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</si>
  <si>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</si>
  <si>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</si>
  <si>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</si>
  <si>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</si>
  <si>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</si>
  <si>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</si>
  <si>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</si>
  <si>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</si>
  <si>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</si>
  <si>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</si>
  <si>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</si>
  <si>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</si>
  <si>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</si>
  <si>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</si>
  <si>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</si>
  <si>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</si>
  <si>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</si>
  <si>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</si>
  <si>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</si>
  <si>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</si>
  <si>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</si>
  <si>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</si>
  <si>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</si>
  <si>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</si>
  <si>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</si>
  <si>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</si>
  <si>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</si>
  <si>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</si>
  <si>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</si>
  <si>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</si>
  <si>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</si>
  <si>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</si>
  <si>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</si>
  <si>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</si>
  <si>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</si>
  <si>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</si>
  <si>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</si>
  <si>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</si>
  <si>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</si>
  <si>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</si>
  <si>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</si>
  <si>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</si>
  <si>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</si>
  <si>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</si>
  <si>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</si>
  <si>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</si>
  <si>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</si>
  <si>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</si>
  <si>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</si>
  <si>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</si>
  <si>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</si>
  <si>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</si>
  <si>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</si>
  <si>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</si>
  <si>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</si>
  <si>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</si>
  <si>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</si>
  <si>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</si>
  <si>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</si>
  <si>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</si>
  <si>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</si>
  <si>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</si>
  <si>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</si>
  <si>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</si>
  <si>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</si>
  <si>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</si>
  <si>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</si>
  <si>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</si>
  <si>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</si>
  <si>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</si>
  <si>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</si>
  <si>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</si>
  <si>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</si>
  <si>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</si>
  <si>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</si>
  <si>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</si>
  <si>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</si>
  <si>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</si>
  <si>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</si>
  <si>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</si>
  <si>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</si>
  <si>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</si>
  <si>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</si>
  <si>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</si>
  <si>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</si>
  <si>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</si>
  <si>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</si>
  <si>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</si>
  <si>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</si>
  <si>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</si>
  <si>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</si>
  <si>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</si>
  <si>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</si>
  <si>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</si>
  <si>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</si>
  <si>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</si>
  <si>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</si>
  <si>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</si>
  <si>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</si>
  <si>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</si>
  <si>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</si>
  <si>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</si>
  <si>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</si>
  <si>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</si>
  <si>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</si>
  <si>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</si>
  <si>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</si>
  <si>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</si>
  <si>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</si>
  <si>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</si>
  <si>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</si>
  <si>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</si>
  <si>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</si>
  <si>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</si>
  <si>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</si>
  <si>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</si>
  <si>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</si>
  <si>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</si>
  <si>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</si>
  <si>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</si>
  <si>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</si>
  <si>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</si>
  <si>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</si>
  <si>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</si>
  <si>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</si>
  <si>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</si>
  <si>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</si>
  <si>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</si>
  <si>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</si>
  <si>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</si>
  <si>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</si>
  <si>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</si>
  <si>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</si>
  <si>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</si>
  <si>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</si>
  <si>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</si>
  <si>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</si>
  <si>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</si>
  <si>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</si>
  <si>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</si>
  <si>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</si>
  <si>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</si>
  <si>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</si>
  <si>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</si>
  <si>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</si>
  <si>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</si>
  <si>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</si>
  <si>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</si>
  <si>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</si>
  <si>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</si>
  <si>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</si>
  <si>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</si>
  <si>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</si>
  <si>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</si>
  <si>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</si>
  <si>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</si>
  <si>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</si>
  <si>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</si>
  <si>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</si>
  <si>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</si>
  <si>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</si>
  <si>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</si>
  <si>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</si>
  <si>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</si>
  <si>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</si>
  <si>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</si>
  <si>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</si>
  <si>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</si>
  <si>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</si>
  <si>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</si>
  <si>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</si>
  <si>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</si>
  <si>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</si>
  <si>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</si>
  <si>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</si>
  <si>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</si>
  <si>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</si>
  <si>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</si>
  <si>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</si>
  <si>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</si>
  <si>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</si>
  <si>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</si>
  <si>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</si>
  <si>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</si>
  <si>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</si>
  <si>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</si>
  <si>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</si>
  <si>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</si>
  <si>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</si>
  <si>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</si>
  <si>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</si>
  <si>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</si>
  <si>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</si>
  <si>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</si>
  <si>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</si>
  <si>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</si>
  <si>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</si>
  <si>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</si>
  <si>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</si>
  <si>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</si>
  <si>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</si>
  <si>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</si>
  <si>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</si>
  <si>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</si>
  <si>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</si>
  <si>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</si>
  <si>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</si>
  <si>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</si>
  <si>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</si>
  <si>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</si>
  <si>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</si>
  <si>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</si>
  <si>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</si>
  <si>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</si>
  <si>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</si>
  <si>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</si>
  <si>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</si>
  <si>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</si>
  <si>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</si>
  <si>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</si>
  <si>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</si>
  <si>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</si>
  <si>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</si>
  <si>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</si>
  <si>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</si>
  <si>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</si>
  <si>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</si>
  <si>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</si>
  <si>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</si>
  <si>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</si>
  <si>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</si>
  <si>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</si>
  <si>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</si>
  <si>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</si>
  <si>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</si>
  <si>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</si>
  <si>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</si>
  <si>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</si>
  <si>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</si>
  <si>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</si>
  <si>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</si>
  <si>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</si>
  <si>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</si>
  <si>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</si>
  <si>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</si>
  <si>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</si>
  <si>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</si>
  <si>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</si>
  <si>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</si>
  <si>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</si>
  <si>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</si>
  <si>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</si>
  <si>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</si>
  <si>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</si>
  <si>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</si>
  <si>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</si>
  <si>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</si>
  <si>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</si>
  <si>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</si>
  <si>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</si>
  <si>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</si>
  <si>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</si>
  <si>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</si>
  <si>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</si>
  <si>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</si>
  <si>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</si>
  <si>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</si>
  <si>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</si>
  <si>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</si>
  <si>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</si>
  <si>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</si>
  <si>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</si>
  <si>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</si>
  <si>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</si>
  <si>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</si>
  <si>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</si>
  <si>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</si>
  <si>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</si>
  <si>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</si>
  <si>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</si>
  <si>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</si>
  <si>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</si>
  <si>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</si>
  <si>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</si>
  <si>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</si>
  <si>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</si>
  <si>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</si>
  <si>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</si>
  <si>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</si>
  <si>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</si>
  <si>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</si>
  <si>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</si>
  <si>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</si>
  <si>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</si>
  <si>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</si>
  <si>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</si>
  <si>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</si>
  <si>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</si>
  <si>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</si>
  <si>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</si>
  <si>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</si>
  <si>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</si>
  <si>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</si>
  <si>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</si>
  <si>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</si>
  <si>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</si>
  <si>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</si>
  <si>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</si>
  <si>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</si>
  <si>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</si>
  <si>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</si>
  <si>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</si>
  <si>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</si>
  <si>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</si>
  <si>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</si>
  <si>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</si>
  <si>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</si>
  <si>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</si>
  <si>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</si>
  <si>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</si>
  <si>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</si>
  <si>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</si>
  <si>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</si>
  <si>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</si>
  <si>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</si>
  <si>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</si>
  <si>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</si>
  <si>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</si>
  <si>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</si>
  <si>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</si>
  <si>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</si>
  <si>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</si>
  <si>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</si>
  <si>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</si>
  <si>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</si>
  <si>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</si>
  <si>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</si>
  <si>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</si>
  <si>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</si>
  <si>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</si>
  <si>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</si>
  <si>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</si>
  <si>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</si>
  <si>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</si>
  <si>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</si>
  <si>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</si>
  <si>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</si>
  <si>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</si>
  <si>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</si>
  <si>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</si>
  <si>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</si>
  <si>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</si>
  <si>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</si>
  <si>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</si>
  <si>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</si>
  <si>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</si>
  <si>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</si>
  <si>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</si>
  <si>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</si>
  <si>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</si>
  <si>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</si>
  <si>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</si>
  <si>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</si>
  <si>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</si>
  <si>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</si>
  <si>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</si>
  <si>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</si>
  <si>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</si>
  <si>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</si>
  <si>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</si>
  <si>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</si>
  <si>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</si>
  <si>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</si>
  <si>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</si>
  <si>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</si>
  <si>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</si>
  <si>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</si>
  <si>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</si>
  <si>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</si>
  <si>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</si>
  <si>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</si>
  <si>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</si>
  <si>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</si>
  <si>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</si>
  <si>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</si>
  <si>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</si>
  <si>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</si>
  <si>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</si>
  <si>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</si>
  <si>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</si>
  <si>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</si>
  <si>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</si>
  <si>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</si>
  <si>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</si>
  <si>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</si>
  <si>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</si>
  <si>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</si>
  <si>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</si>
  <si>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</si>
  <si>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</si>
  <si>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</si>
  <si>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</si>
  <si>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</si>
  <si>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</si>
  <si>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</si>
  <si>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</si>
  <si>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</si>
  <si>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</si>
  <si>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</si>
  <si>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</si>
  <si>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</si>
  <si>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</si>
  <si>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</si>
  <si>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</si>
  <si>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</si>
  <si>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</si>
  <si>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</si>
  <si>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</si>
  <si>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</si>
  <si>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</si>
  <si>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</si>
  <si>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</si>
  <si>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</si>
  <si>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</si>
  <si>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</si>
  <si>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</si>
  <si>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</si>
  <si>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</si>
  <si>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</si>
  <si>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</si>
  <si>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</si>
  <si>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</si>
  <si>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</si>
  <si>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</si>
  <si>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</si>
  <si>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</si>
  <si>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</si>
  <si>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</si>
  <si>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</si>
  <si>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</si>
  <si>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</si>
  <si>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</si>
  <si>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</si>
  <si>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</si>
  <si>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</si>
  <si>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</si>
  <si>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</si>
  <si>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</si>
  <si>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</si>
  <si>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</si>
  <si>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</si>
  <si>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</si>
  <si>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</si>
  <si>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</si>
  <si>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</si>
  <si>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</si>
  <si>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</si>
  <si>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</si>
  <si>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</si>
  <si>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</si>
  <si>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</si>
  <si>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</si>
  <si>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</si>
  <si>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</si>
  <si>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</si>
  <si>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</si>
  <si>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</si>
  <si>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</si>
  <si>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</si>
  <si>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</si>
  <si>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</si>
  <si>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</si>
  <si>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</si>
  <si>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</si>
  <si>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</si>
  <si>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</si>
  <si>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</si>
  <si>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</si>
  <si>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</si>
  <si>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</si>
  <si>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</si>
  <si>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</si>
  <si>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</si>
  <si>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</si>
  <si>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</si>
  <si>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</si>
  <si>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</si>
  <si>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</si>
  <si>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</si>
  <si>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</si>
  <si>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</si>
  <si>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</si>
  <si>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</si>
  <si>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</si>
  <si>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</si>
  <si>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</si>
  <si>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</si>
  <si>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</si>
  <si>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</si>
  <si>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</si>
  <si>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</si>
  <si>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</si>
  <si>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</si>
  <si>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</si>
  <si>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</si>
  <si>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</si>
  <si>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</si>
  <si>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</si>
  <si>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</si>
  <si>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</si>
  <si>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</si>
  <si>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</si>
  <si>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</si>
  <si>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</si>
  <si>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</si>
  <si>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</si>
  <si>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</si>
  <si>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</si>
  <si>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</si>
  <si>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</si>
  <si>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</si>
  <si>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</si>
  <si>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</si>
  <si>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</si>
  <si>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</si>
  <si>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</si>
  <si>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</si>
  <si>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</si>
  <si>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</si>
  <si>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</si>
  <si>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</si>
  <si>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</si>
  <si>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</si>
  <si>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</si>
  <si>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</si>
  <si>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</si>
  <si>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</si>
  <si>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</si>
  <si>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</si>
  <si>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</si>
  <si>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</si>
  <si>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</si>
  <si>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</si>
  <si>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</si>
  <si>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</si>
  <si>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</si>
  <si>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</si>
  <si>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</si>
  <si>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</si>
  <si>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</si>
  <si>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</si>
  <si>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</si>
  <si>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</si>
  <si>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</si>
  <si>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</si>
  <si>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</si>
  <si>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</si>
  <si>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</si>
  <si>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</si>
  <si>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</si>
  <si>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</si>
  <si>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</si>
  <si>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</si>
  <si>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</si>
  <si>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</si>
  <si>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</si>
  <si>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</si>
  <si>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</si>
  <si>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</si>
  <si>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</si>
  <si>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</si>
  <si>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</si>
  <si>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</si>
  <si>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</si>
  <si>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</si>
  <si>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</si>
  <si>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</si>
  <si>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</si>
  <si>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</si>
  <si>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</si>
  <si>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</si>
  <si>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</si>
  <si>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</si>
  <si>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</si>
  <si>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</si>
  <si>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</si>
  <si>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</si>
  <si>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</si>
  <si>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</si>
  <si>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</si>
  <si>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</si>
  <si>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</si>
  <si>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</si>
  <si>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</si>
  <si>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</si>
  <si>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</si>
  <si>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</si>
  <si>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</si>
  <si>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</si>
  <si>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</si>
  <si>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</si>
  <si>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</si>
  <si>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</si>
  <si>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</si>
  <si>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</si>
  <si>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</si>
  <si>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</si>
  <si>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</si>
  <si>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</si>
  <si>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</si>
  <si>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</si>
  <si>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</si>
  <si>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</si>
  <si>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</si>
  <si>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</si>
  <si>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</si>
  <si>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</si>
  <si>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</si>
  <si>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</si>
  <si>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</si>
  <si>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</si>
  <si>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</si>
  <si>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</si>
  <si>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</si>
  <si>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</si>
  <si>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</si>
  <si>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</si>
  <si>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</si>
  <si>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</si>
  <si>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</si>
  <si>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</si>
  <si>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</si>
  <si>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</si>
  <si>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</si>
  <si>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</si>
  <si>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</si>
  <si>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</si>
  <si>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</si>
  <si>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</si>
  <si>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</si>
  <si>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</si>
  <si>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</si>
  <si>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</si>
  <si>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</si>
  <si>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</si>
  <si>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</si>
  <si>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</si>
  <si>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</si>
  <si>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</si>
  <si>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</si>
  <si>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</si>
  <si>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</si>
  <si>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</si>
  <si>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</si>
  <si>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</si>
  <si>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</si>
  <si>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</si>
  <si>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</si>
  <si>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</si>
  <si>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</si>
  <si>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</si>
  <si>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</si>
  <si>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</si>
  <si>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</si>
  <si>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</si>
  <si>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</si>
  <si>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</si>
  <si>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</si>
  <si>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</si>
  <si>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</si>
  <si>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</si>
  <si>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</si>
  <si>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</si>
  <si>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</si>
  <si>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</si>
  <si>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</si>
  <si>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</si>
  <si>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</si>
  <si>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</si>
  <si>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</si>
  <si>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</si>
  <si>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</si>
  <si>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</si>
  <si>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</si>
  <si>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</si>
  <si>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</si>
  <si>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</si>
  <si>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</si>
  <si>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</si>
  <si>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</si>
  <si>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</si>
  <si>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</si>
  <si>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</si>
  <si>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</si>
  <si>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</si>
  <si>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</si>
  <si>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</si>
  <si>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</si>
  <si>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</si>
  <si>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</si>
  <si>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</si>
  <si>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</si>
  <si>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</si>
  <si>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</si>
  <si>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</si>
  <si>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</si>
  <si>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</si>
  <si>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</si>
  <si>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</si>
  <si>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</si>
  <si>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</si>
  <si>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</si>
  <si>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</si>
  <si>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</si>
  <si>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</si>
  <si>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</si>
  <si>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</si>
  <si>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</si>
  <si>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</si>
  <si>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</si>
  <si>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</si>
  <si>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</si>
  <si>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</si>
  <si>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</si>
  <si>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</si>
  <si>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</si>
  <si>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</si>
  <si>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</si>
  <si>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</si>
  <si>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</si>
  <si>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</si>
  <si>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</si>
  <si>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</si>
  <si>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</si>
  <si>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</si>
  <si>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</si>
  <si>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</si>
  <si>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</si>
  <si>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</si>
  <si>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</si>
  <si>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</si>
  <si>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</si>
  <si>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</si>
  <si>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</si>
  <si>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</si>
  <si>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</si>
  <si>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</si>
  <si>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</si>
  <si>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</si>
  <si>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</si>
  <si>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</si>
  <si>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</si>
  <si>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</si>
  <si>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</si>
  <si>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</si>
  <si>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</si>
  <si>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</si>
  <si>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</si>
  <si>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</si>
  <si>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</si>
  <si>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</si>
  <si>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</si>
  <si>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</si>
  <si>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</si>
  <si>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</si>
  <si>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</si>
  <si>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</si>
  <si>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</si>
  <si>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</si>
  <si>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</si>
  <si>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</si>
  <si>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</si>
  <si>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</si>
  <si>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</si>
  <si>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</si>
  <si>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</si>
  <si>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</si>
  <si>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</si>
  <si>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</si>
  <si>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</si>
  <si>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</si>
  <si>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</si>
  <si>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</si>
  <si>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</si>
  <si>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</si>
  <si>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</si>
  <si>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</si>
  <si>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</si>
  <si>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</si>
  <si>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</si>
  <si>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</si>
  <si>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</si>
  <si>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</si>
  <si>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</si>
  <si>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</si>
  <si>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</si>
  <si>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</si>
  <si>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</si>
  <si>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</si>
  <si>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</si>
  <si>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</si>
  <si>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</si>
  <si>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</si>
  <si>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</si>
  <si>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</si>
  <si>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</si>
  <si>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</si>
  <si>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</si>
  <si>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</si>
  <si>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</si>
  <si>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</si>
  <si>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</si>
  <si>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</si>
  <si>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</si>
  <si>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</si>
  <si>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</si>
  <si>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</si>
  <si>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</si>
  <si>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</si>
  <si>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</si>
  <si>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</si>
  <si>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</si>
  <si>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</si>
  <si>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</si>
  <si>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</si>
  <si>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</si>
  <si>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</si>
  <si>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</si>
  <si>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</si>
  <si>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</si>
  <si>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</si>
  <si>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</si>
  <si>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</si>
  <si>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</si>
  <si>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</si>
  <si>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</si>
  <si>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</si>
  <si>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</si>
  <si>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</si>
  <si>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</si>
  <si>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</si>
  <si>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</si>
  <si>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</si>
  <si>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</si>
  <si>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</si>
  <si>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</si>
  <si>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</si>
  <si>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</si>
  <si>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</si>
  <si>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</si>
  <si>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</si>
  <si>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</si>
  <si>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</si>
  <si>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</si>
  <si>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</si>
  <si>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</si>
  <si>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</si>
  <si>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</si>
  <si>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</si>
  <si>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</si>
  <si>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</si>
  <si>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</si>
  <si>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</si>
  <si>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</si>
  <si>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</si>
  <si>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</si>
  <si>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</si>
  <si>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</si>
  <si>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</si>
  <si>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</si>
  <si>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</si>
  <si>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</si>
  <si>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</si>
  <si>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</si>
  <si>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</si>
  <si>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</si>
  <si>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</si>
  <si>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</si>
  <si>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</si>
  <si>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</si>
  <si>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</si>
  <si>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</si>
  <si>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</si>
  <si>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</si>
  <si>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</si>
  <si>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</si>
  <si>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</si>
  <si>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</si>
  <si>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</si>
  <si>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</si>
  <si>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</si>
  <si>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</si>
  <si>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</si>
  <si>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</si>
  <si>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</si>
  <si>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</si>
  <si>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</si>
  <si>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</si>
  <si>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</si>
  <si>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</si>
  <si>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</si>
  <si>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</si>
  <si>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</si>
  <si>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</si>
  <si>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</si>
  <si>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</si>
  <si>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</si>
  <si>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</si>
  <si>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</si>
  <si>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</si>
  <si>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</si>
  <si>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</si>
  <si>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</si>
  <si>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</si>
  <si>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</si>
  <si>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</si>
  <si>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</si>
  <si>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</si>
  <si>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</si>
  <si>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</si>
  <si>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</si>
  <si>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</si>
  <si>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</si>
  <si>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</si>
  <si>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</si>
  <si>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</si>
  <si>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</si>
  <si>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</si>
  <si>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</si>
  <si>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</si>
  <si>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</si>
  <si>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</si>
  <si>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</si>
  <si>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</si>
  <si>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</si>
  <si>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</si>
  <si>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</si>
  <si>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</si>
  <si>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</si>
  <si>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</si>
  <si>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</si>
  <si>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</si>
  <si>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</si>
  <si>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</si>
  <si>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</si>
  <si>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</si>
  <si>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</si>
  <si>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</si>
  <si>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</si>
  <si>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</si>
  <si>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</si>
  <si>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</si>
  <si>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</si>
  <si>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</si>
  <si>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</si>
  <si>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</si>
  <si>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</si>
  <si>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</si>
  <si>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</si>
  <si>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</si>
  <si>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</si>
  <si>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</si>
  <si>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</si>
  <si>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</si>
  <si>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</si>
  <si>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</si>
  <si>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</si>
  <si>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</si>
  <si>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</si>
  <si>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</si>
  <si>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</si>
  <si>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</si>
  <si>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</si>
  <si>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</si>
  <si>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</si>
  <si>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</si>
  <si>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</si>
  <si>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</si>
  <si>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</si>
  <si>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</si>
  <si>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</si>
  <si>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</si>
  <si>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</si>
  <si>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</si>
  <si>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</si>
  <si>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</si>
  <si>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</si>
  <si>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</si>
  <si>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</si>
  <si>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</si>
  <si>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</si>
  <si>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</si>
  <si>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</si>
  <si>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</si>
  <si>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</si>
  <si>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</si>
  <si>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</si>
  <si>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</si>
  <si>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</si>
  <si>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</si>
  <si>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</si>
  <si>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</si>
  <si>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</si>
  <si>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</si>
  <si>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</si>
  <si>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</si>
  <si>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</si>
  <si>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</si>
  <si>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</si>
  <si>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</si>
  <si>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</si>
  <si>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</si>
  <si>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</si>
  <si>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</si>
  <si>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</si>
  <si>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</si>
  <si>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</si>
  <si>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</si>
  <si>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</si>
  <si>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</si>
  <si>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</si>
  <si>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</si>
  <si>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</si>
  <si>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</si>
  <si>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</si>
  <si>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</si>
  <si>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</si>
  <si>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</si>
  <si>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</si>
  <si>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</si>
  <si>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</si>
  <si>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</si>
  <si>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</si>
  <si>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</si>
  <si>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</si>
  <si>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</si>
  <si>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</si>
  <si>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</si>
  <si>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</si>
  <si>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</si>
  <si>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</si>
  <si>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</si>
  <si>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</si>
  <si>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</si>
  <si>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</si>
  <si>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</si>
  <si>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</si>
  <si>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</si>
  <si>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</si>
  <si>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</si>
  <si>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</si>
  <si>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</si>
  <si>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</si>
  <si>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</si>
  <si>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</si>
  <si>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</si>
  <si>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</si>
  <si>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</si>
  <si>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</si>
  <si>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</si>
  <si>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</si>
  <si>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</si>
  <si>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</si>
  <si>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</si>
  <si>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</si>
  <si>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</si>
  <si>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</si>
  <si>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</si>
  <si>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</si>
  <si>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</si>
  <si>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</si>
  <si>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</si>
  <si>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</si>
  <si>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</si>
  <si>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</si>
  <si>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</si>
  <si>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</si>
  <si>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</si>
  <si>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</si>
  <si>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</si>
  <si>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</si>
  <si>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</si>
  <si>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</si>
  <si>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</si>
  <si>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</si>
  <si>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</si>
  <si>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</si>
  <si>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</si>
  <si>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</si>
  <si>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</si>
  <si>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</si>
  <si>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</si>
  <si>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</si>
  <si>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</si>
  <si>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</si>
  <si>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</si>
  <si>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</si>
  <si>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</si>
  <si>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</si>
  <si>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</si>
  <si>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</si>
  <si>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</si>
  <si>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</si>
  <si>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</si>
  <si>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</si>
  <si>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</si>
  <si>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</si>
  <si>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</si>
  <si>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</si>
  <si>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</si>
  <si>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</si>
  <si>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</si>
  <si>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</si>
  <si>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</si>
  <si>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</si>
  <si>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</si>
  <si>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</si>
  <si>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</si>
  <si>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</si>
  <si>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</si>
  <si>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</si>
  <si>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</si>
  <si>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</si>
  <si>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</si>
  <si>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</si>
  <si>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</si>
  <si>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</si>
  <si>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</si>
  <si>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</si>
  <si>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</si>
  <si>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</si>
  <si>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</si>
  <si>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</si>
  <si>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</si>
  <si>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</si>
  <si>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</si>
  <si>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</si>
  <si>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</si>
  <si>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</si>
  <si>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</si>
  <si>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</si>
  <si>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</si>
  <si>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</si>
  <si>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</si>
  <si>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</si>
  <si>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</si>
  <si>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</si>
  <si>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</si>
  <si>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</si>
  <si>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</si>
  <si>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</si>
  <si>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</si>
  <si>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</si>
  <si>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</si>
  <si>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</si>
  <si>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</si>
  <si>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</si>
  <si>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</si>
  <si>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</si>
  <si>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</si>
  <si>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</si>
  <si>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</si>
  <si>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</si>
  <si>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</si>
  <si>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</si>
  <si>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</si>
  <si>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</si>
  <si>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</si>
  <si>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</si>
  <si>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</si>
  <si>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</si>
  <si>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</si>
  <si>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</si>
  <si>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</si>
  <si>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</si>
  <si>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</si>
  <si>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</si>
  <si>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</si>
  <si>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</si>
  <si>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</si>
  <si>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</si>
  <si>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</si>
  <si>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</si>
  <si>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</si>
  <si>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</si>
  <si>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</si>
  <si>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</si>
  <si>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</si>
  <si>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</si>
  <si>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</si>
  <si>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</si>
  <si>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</si>
  <si>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</si>
  <si>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</si>
  <si>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</si>
  <si>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</si>
  <si>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</si>
  <si>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</si>
  <si>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</si>
  <si>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</si>
  <si>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</si>
  <si>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</si>
  <si>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</si>
  <si>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</si>
  <si>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</si>
  <si>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</si>
  <si>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</si>
  <si>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</si>
  <si>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</si>
  <si>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</si>
  <si>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</si>
  <si>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</si>
  <si>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</si>
  <si>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</si>
  <si>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</si>
  <si>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</si>
  <si>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</si>
  <si>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</si>
  <si>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</si>
  <si>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</si>
  <si>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</si>
  <si>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</si>
  <si>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</si>
  <si>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</si>
  <si>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</si>
  <si>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</si>
  <si>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</si>
  <si>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</si>
  <si>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</si>
  <si>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</si>
  <si>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</si>
  <si>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</si>
  <si>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</si>
  <si>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</si>
  <si>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</si>
  <si>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</si>
  <si>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</si>
  <si>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</si>
  <si>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</si>
  <si>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</si>
  <si>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</si>
  <si>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</si>
  <si>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</si>
  <si>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</si>
  <si>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</si>
  <si>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</si>
  <si>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</si>
  <si>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</si>
  <si>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</si>
  <si>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</si>
  <si>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</si>
  <si>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</si>
  <si>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</si>
  <si>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</si>
  <si>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</si>
  <si>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</si>
  <si>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</si>
  <si>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</si>
  <si>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</si>
  <si>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</si>
  <si>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</si>
  <si>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</si>
  <si>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</si>
  <si>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</si>
  <si>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</si>
  <si>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</si>
  <si>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</si>
  <si>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</si>
  <si>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</si>
  <si>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</si>
  <si>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</si>
  <si>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</si>
  <si>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</si>
  <si>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</si>
  <si>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</si>
  <si>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</si>
  <si>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</si>
  <si>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</si>
  <si>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</si>
  <si>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</si>
  <si>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</si>
  <si>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</si>
  <si>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</si>
  <si>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</si>
  <si>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</si>
  <si>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</si>
  <si>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</si>
  <si>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</si>
  <si>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</si>
  <si>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</si>
  <si>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</si>
  <si>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</si>
  <si>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</si>
  <si>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</si>
  <si>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</si>
  <si>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</si>
  <si>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</si>
  <si>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</si>
  <si>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</si>
  <si>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</si>
  <si>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</si>
  <si>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</si>
  <si>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</si>
  <si>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</si>
  <si>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</si>
  <si>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</si>
  <si>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</si>
  <si>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</si>
  <si>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</si>
  <si>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</si>
  <si>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</si>
  <si>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</si>
  <si>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</si>
  <si>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</si>
  <si>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</si>
  <si>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</si>
  <si>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</si>
  <si>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</si>
  <si>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</si>
  <si>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</si>
  <si>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</si>
  <si>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</si>
  <si>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</si>
  <si>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</si>
  <si>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</si>
  <si>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</si>
  <si>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</si>
  <si>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</si>
  <si>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</si>
  <si>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</si>
  <si>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</si>
  <si>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</si>
  <si>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</si>
  <si>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</si>
  <si>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</si>
  <si>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</si>
  <si>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</si>
  <si>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</si>
  <si>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</si>
  <si>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</si>
  <si>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</si>
  <si>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</si>
  <si>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</si>
  <si>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</si>
  <si>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</si>
  <si>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</si>
  <si>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</si>
  <si>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</si>
  <si>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</si>
  <si>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</si>
  <si>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</si>
  <si>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</si>
  <si>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</si>
  <si>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</si>
  <si>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</si>
  <si>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</si>
  <si>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</si>
  <si>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</si>
  <si>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</si>
  <si>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</si>
  <si>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</si>
  <si>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</si>
  <si>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</si>
  <si>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</si>
  <si>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</si>
  <si>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</si>
  <si>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</si>
  <si>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</si>
  <si>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</si>
  <si>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</si>
  <si>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</si>
  <si>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</si>
  <si>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</si>
  <si>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</si>
  <si>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</si>
  <si>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</si>
  <si>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</si>
  <si>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</si>
  <si>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</si>
  <si>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</si>
  <si>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</si>
  <si>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</si>
  <si>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</si>
  <si>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</si>
  <si>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</si>
  <si>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</si>
  <si>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</si>
  <si>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</si>
  <si>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</si>
  <si>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</si>
  <si>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</si>
  <si>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</si>
  <si>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</si>
  <si>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</si>
  <si>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</si>
  <si>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</si>
  <si>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</si>
  <si>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</si>
  <si>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</si>
  <si>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</si>
  <si>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</si>
  <si>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</si>
  <si>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</si>
  <si>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</si>
  <si>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</si>
  <si>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</si>
  <si>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</si>
  <si>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</si>
  <si>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</si>
  <si>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</si>
  <si>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</si>
  <si>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</si>
  <si>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</si>
  <si>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</si>
  <si>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</si>
  <si>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</si>
  <si>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</si>
  <si>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</si>
  <si>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</si>
  <si>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</si>
  <si>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</si>
  <si>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</si>
  <si>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</si>
  <si>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</si>
  <si>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</si>
  <si>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</si>
  <si>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</si>
  <si>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</si>
  <si>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</si>
  <si>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</si>
  <si>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</si>
  <si>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</si>
  <si>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</si>
  <si>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</si>
  <si>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</si>
  <si>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</si>
  <si>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</si>
  <si>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</si>
  <si>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</si>
  <si>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</si>
  <si>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</si>
  <si>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</si>
  <si>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</si>
  <si>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</si>
  <si>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</si>
  <si>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</si>
  <si>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</si>
  <si>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</si>
  <si>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</si>
  <si>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</si>
  <si>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</si>
  <si>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</si>
  <si>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</si>
  <si>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</si>
  <si>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</si>
  <si>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</si>
  <si>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</si>
  <si>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</si>
  <si>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</si>
  <si>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</si>
  <si>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</si>
  <si>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</si>
  <si>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</si>
  <si>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</si>
  <si>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</si>
  <si>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</si>
  <si>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</si>
  <si>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</si>
  <si>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</si>
  <si>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</si>
  <si>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</si>
  <si>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</si>
  <si>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</si>
  <si>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</si>
  <si>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</si>
  <si>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</si>
  <si>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</si>
  <si>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</si>
  <si>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</si>
  <si>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</si>
  <si>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</si>
  <si>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</si>
  <si>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</si>
  <si>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</si>
  <si>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</si>
  <si>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</si>
  <si>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</si>
  <si>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</si>
  <si>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</si>
  <si>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</si>
  <si>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</si>
  <si>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</si>
  <si>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</si>
  <si>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</si>
  <si>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</si>
  <si>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</si>
  <si>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</si>
  <si>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</si>
  <si>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</si>
  <si>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</si>
  <si>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</si>
  <si>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</si>
  <si>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</si>
  <si>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</si>
  <si>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</si>
  <si>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</si>
  <si>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</si>
  <si>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</si>
  <si>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</si>
  <si>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</si>
  <si>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</si>
  <si>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</si>
  <si>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</si>
  <si>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</si>
  <si>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</si>
  <si>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</si>
  <si>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</si>
  <si>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</si>
  <si>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</si>
  <si>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</si>
  <si>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</si>
  <si>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</si>
  <si>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</si>
  <si>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</si>
  <si>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</si>
  <si>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</si>
  <si>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</si>
  <si>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</si>
  <si>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</si>
  <si>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</si>
  <si>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</si>
  <si>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</si>
  <si>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</si>
  <si>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</si>
  <si>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</si>
  <si>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</si>
  <si>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</si>
  <si>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</si>
  <si>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</si>
  <si>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</si>
  <si>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</si>
  <si>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</si>
  <si>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</si>
  <si>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</si>
  <si>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</si>
  <si>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</si>
  <si>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</si>
  <si>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</si>
  <si>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</si>
  <si>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</si>
  <si>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</si>
  <si>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</si>
  <si>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</si>
  <si>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</si>
  <si>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</si>
  <si>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</si>
  <si>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</si>
  <si>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</si>
  <si>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</si>
  <si>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</si>
  <si>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</si>
  <si>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</si>
  <si>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</si>
  <si>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</si>
  <si>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</si>
  <si>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</si>
  <si>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</si>
  <si>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</si>
  <si>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</si>
  <si>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</si>
  <si>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</si>
  <si>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</si>
  <si>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</si>
  <si>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</si>
  <si>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</si>
  <si>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</si>
  <si>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</si>
  <si>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</si>
  <si>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</si>
  <si>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</si>
  <si>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</si>
  <si>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</si>
  <si>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</si>
  <si>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</si>
  <si>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</si>
  <si>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</si>
  <si>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</si>
  <si>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</si>
  <si>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</si>
  <si>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</si>
  <si>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</si>
  <si>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</si>
  <si>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</si>
  <si>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</si>
  <si>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</si>
  <si>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</si>
  <si>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</si>
  <si>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</si>
  <si>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</si>
  <si>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</si>
  <si>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</si>
  <si>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</si>
  <si>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</si>
  <si>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</si>
  <si>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</si>
  <si>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</si>
  <si>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</si>
  <si>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</si>
  <si>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</si>
  <si>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</si>
  <si>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</si>
  <si>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</si>
  <si>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</si>
  <si>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</si>
  <si>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</si>
  <si>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</si>
  <si>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</si>
  <si>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</si>
  <si>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</si>
  <si>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</si>
  <si>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</si>
  <si>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</si>
  <si>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</si>
  <si>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</si>
  <si>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</si>
  <si>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</si>
  <si>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</si>
  <si>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</si>
  <si>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</si>
  <si>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</si>
  <si>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</si>
  <si>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</si>
  <si>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</si>
  <si>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</si>
  <si>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</si>
  <si>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</si>
  <si>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</si>
  <si>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</si>
  <si>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</si>
  <si>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</si>
  <si>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</si>
  <si>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</si>
  <si>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</si>
  <si>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</si>
  <si>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</si>
  <si>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</si>
  <si>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</si>
  <si>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</si>
  <si>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</si>
  <si>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</si>
  <si>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</si>
  <si>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</si>
  <si>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</si>
  <si>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</si>
  <si>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</si>
  <si>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</si>
  <si>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</si>
  <si>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</si>
  <si>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</si>
  <si>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</si>
  <si>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</si>
  <si>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</si>
  <si>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</si>
  <si>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</si>
  <si>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</si>
  <si>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</si>
  <si>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</si>
  <si>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</si>
  <si>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</si>
  <si>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</si>
  <si>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</si>
  <si>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</si>
  <si>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</si>
  <si>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</si>
  <si>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</si>
  <si>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</si>
  <si>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</si>
  <si>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</si>
  <si>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</si>
  <si>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</si>
  <si>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</si>
  <si>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</si>
  <si>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</si>
  <si>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</si>
  <si>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</si>
  <si>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</si>
  <si>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</si>
  <si>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</si>
  <si>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</si>
  <si>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</si>
  <si>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</si>
  <si>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</si>
  <si>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</si>
  <si>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</si>
  <si>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</si>
  <si>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</si>
  <si>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</si>
  <si>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</si>
  <si>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</si>
  <si>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</si>
  <si>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</si>
  <si>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</si>
  <si>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</si>
  <si>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</si>
  <si>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</si>
  <si>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</si>
  <si>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</si>
  <si>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</si>
  <si>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</si>
  <si>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</si>
  <si>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</si>
  <si>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</si>
  <si>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</si>
  <si>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</si>
  <si>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</si>
  <si>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</si>
  <si>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</si>
  <si>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</si>
  <si>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</si>
  <si>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</si>
  <si>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</si>
  <si>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</si>
  <si>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</si>
  <si>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</si>
  <si>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</si>
  <si>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</si>
  <si>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</si>
  <si>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</si>
  <si>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</si>
  <si>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</si>
  <si>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</si>
  <si>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</si>
  <si>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</si>
  <si>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</si>
  <si>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</si>
  <si>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</si>
  <si>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</si>
  <si>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</si>
  <si>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</si>
  <si>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</si>
  <si>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</si>
  <si>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</si>
  <si>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</si>
  <si>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</si>
  <si>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</si>
  <si>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</si>
  <si>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</si>
  <si>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</si>
  <si>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</si>
  <si>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</si>
  <si>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</si>
  <si>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</si>
  <si>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</si>
  <si>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</si>
  <si>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</si>
  <si>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</si>
  <si>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</si>
  <si>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</si>
  <si>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</si>
  <si>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</si>
  <si>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</si>
  <si>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</si>
  <si>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</si>
  <si>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</si>
  <si>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</si>
  <si>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</si>
  <si>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</si>
  <si>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</si>
  <si>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</si>
  <si>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</si>
  <si>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</si>
  <si>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</si>
  <si>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</si>
  <si>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</si>
  <si>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</si>
  <si>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</si>
  <si>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</si>
  <si>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</si>
  <si>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</si>
  <si>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</si>
  <si>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</si>
  <si>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</si>
  <si>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</si>
  <si>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</si>
  <si>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</si>
  <si>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</si>
  <si>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</si>
  <si>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</si>
  <si>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</si>
  <si>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</si>
  <si>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</si>
  <si>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</si>
  <si>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</si>
  <si>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</si>
  <si>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</si>
  <si>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</si>
  <si>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</si>
  <si>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</si>
  <si>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</si>
  <si>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</si>
  <si>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</si>
  <si>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</si>
  <si>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</si>
  <si>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</si>
  <si>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</si>
  <si>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</si>
  <si>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</si>
  <si>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</si>
  <si>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</si>
  <si>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</si>
  <si>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</si>
  <si>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</si>
  <si>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</si>
  <si>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</si>
  <si>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</si>
  <si>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</si>
  <si>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</si>
  <si>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</si>
  <si>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</si>
  <si>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</si>
  <si>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</si>
  <si>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</si>
  <si>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</si>
  <si>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</si>
  <si>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</si>
  <si>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</si>
  <si>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</si>
  <si>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</si>
  <si>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</si>
  <si>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</si>
  <si>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</si>
  <si>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</si>
  <si>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</si>
  <si>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</si>
  <si>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</si>
  <si>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</si>
  <si>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</si>
  <si>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</si>
  <si>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</si>
  <si>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</si>
  <si>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</si>
  <si>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</si>
  <si>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</si>
  <si>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</si>
  <si>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</si>
  <si>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</si>
  <si>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</si>
  <si>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</si>
  <si>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</si>
  <si>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</si>
  <si>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</si>
  <si>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</si>
  <si>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</si>
  <si>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</si>
  <si>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</si>
  <si>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</si>
  <si>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</si>
  <si>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</si>
  <si>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</si>
  <si>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</si>
  <si>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</si>
  <si>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</si>
  <si>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</si>
  <si>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</si>
  <si>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</si>
  <si>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</si>
  <si>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</si>
  <si>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</si>
  <si>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</si>
  <si>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</si>
  <si>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</si>
  <si>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</si>
  <si>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</si>
  <si>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</si>
  <si>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</si>
  <si>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</si>
  <si>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</si>
  <si>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</si>
  <si>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</si>
  <si>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</si>
  <si>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</si>
  <si>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</si>
  <si>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</si>
  <si>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</si>
  <si>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</si>
  <si>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</si>
  <si>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</si>
  <si>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</si>
  <si>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</si>
  <si>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</si>
  <si>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</si>
  <si>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</si>
  <si>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</si>
  <si>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</si>
  <si>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</si>
  <si>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</si>
  <si>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</si>
  <si>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</si>
  <si>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</si>
  <si>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</si>
  <si>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</si>
  <si>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</si>
  <si>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</si>
  <si>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</si>
  <si>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</si>
  <si>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</si>
  <si>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</si>
  <si>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</si>
  <si>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</si>
  <si>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</si>
  <si>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</si>
  <si>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</si>
  <si>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</si>
  <si>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</si>
  <si>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</si>
  <si>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</si>
  <si>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</si>
  <si>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</si>
  <si>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</si>
  <si>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</si>
  <si>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</si>
  <si>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</si>
  <si>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</si>
  <si>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</si>
  <si>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</si>
  <si>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</si>
  <si>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</si>
  <si>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</si>
  <si>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</si>
  <si>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</si>
  <si>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</si>
  <si>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</si>
  <si>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</si>
  <si>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</si>
  <si>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</si>
  <si>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</si>
  <si>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</si>
  <si>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</si>
  <si>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</si>
  <si>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</si>
  <si>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</si>
  <si>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</si>
  <si>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</si>
  <si>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</si>
  <si>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</si>
  <si>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</si>
  <si>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</si>
  <si>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</si>
  <si>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</si>
  <si>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</si>
  <si>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</si>
  <si>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</si>
  <si>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</si>
  <si>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</si>
  <si>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</si>
  <si>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</si>
  <si>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</si>
  <si>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</si>
  <si>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</si>
  <si>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</si>
  <si>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</si>
  <si>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</si>
  <si>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</si>
  <si>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</si>
  <si>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</si>
  <si>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</si>
  <si>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</si>
  <si>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</si>
  <si>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</si>
  <si>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</si>
  <si>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</si>
  <si>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</si>
  <si>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</si>
  <si>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</si>
  <si>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</si>
  <si>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</si>
  <si>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</si>
  <si>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</si>
  <si>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</si>
  <si>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</si>
  <si>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</si>
  <si>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</si>
  <si>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</si>
  <si>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</si>
  <si>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</si>
  <si>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</si>
  <si>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</si>
  <si>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</si>
  <si>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</si>
  <si>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</si>
  <si>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</si>
  <si>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</si>
  <si>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</si>
  <si>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</si>
  <si>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</si>
  <si>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</si>
  <si>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</si>
  <si>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</si>
  <si>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</si>
  <si>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</si>
  <si>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</si>
  <si>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</si>
  <si>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</si>
  <si>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</si>
  <si>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</si>
  <si>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</si>
  <si>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</si>
  <si>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</si>
  <si>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</si>
  <si>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</si>
  <si>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</si>
  <si>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</si>
  <si>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</si>
  <si>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</si>
  <si>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</si>
  <si>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</si>
  <si>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</si>
  <si>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</si>
  <si>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</si>
  <si>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</si>
  <si>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</si>
  <si>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</si>
  <si>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</si>
  <si>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</si>
  <si>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</si>
  <si>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</si>
  <si>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</si>
  <si>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</si>
  <si>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</si>
  <si>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</si>
  <si>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</si>
  <si>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</si>
  <si>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</si>
  <si>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</si>
  <si>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</si>
  <si>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</si>
  <si>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</si>
  <si>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</si>
  <si>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</si>
  <si>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</si>
  <si>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</si>
  <si>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</si>
  <si>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</si>
  <si>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</si>
  <si>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</si>
  <si>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</si>
  <si>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</si>
  <si>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</si>
  <si>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</si>
  <si>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</si>
  <si>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</si>
  <si>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</si>
  <si>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</si>
  <si>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</si>
  <si>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</si>
  <si>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</si>
  <si>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</si>
  <si>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</si>
  <si>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</si>
  <si>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</si>
  <si>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</si>
  <si>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</si>
  <si>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</si>
  <si>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</si>
  <si>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</si>
  <si>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</si>
  <si>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</si>
  <si>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</si>
  <si>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</si>
  <si>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</si>
  <si>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</si>
  <si>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</si>
  <si>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</si>
  <si>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</si>
  <si>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</si>
  <si>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</si>
  <si>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</si>
  <si>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</si>
  <si>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</si>
  <si>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</si>
  <si>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</si>
  <si>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</si>
  <si>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</si>
  <si>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</si>
  <si>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</si>
  <si>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</si>
  <si>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</si>
  <si>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</si>
  <si>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</si>
  <si>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</si>
  <si>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</si>
  <si>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</si>
  <si>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</si>
  <si>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</si>
  <si>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</si>
  <si>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</si>
  <si>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</si>
  <si>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</si>
  <si>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</si>
  <si>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</si>
  <si>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</si>
  <si>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</si>
  <si>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</si>
  <si>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</si>
  <si>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</si>
  <si>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</si>
  <si>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</si>
  <si>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</si>
  <si>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</si>
  <si>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</si>
  <si>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</si>
  <si>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</si>
  <si>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</si>
  <si>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</si>
  <si>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</si>
  <si>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</si>
  <si>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</si>
  <si>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</si>
  <si>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</si>
  <si>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</si>
  <si>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</si>
  <si>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</si>
  <si>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</si>
  <si>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</si>
  <si>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</si>
  <si>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</si>
  <si>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</si>
  <si>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</si>
  <si>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</si>
  <si>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</si>
  <si>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</si>
  <si>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</si>
  <si>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</si>
  <si>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</si>
  <si>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</si>
  <si>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</si>
  <si>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</si>
  <si>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</si>
  <si>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</si>
  <si>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</si>
  <si>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</si>
  <si>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</si>
  <si>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</si>
  <si>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</si>
  <si>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</si>
  <si>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</si>
  <si>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</si>
  <si>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</si>
  <si>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</si>
  <si>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</si>
  <si>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</si>
  <si>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</si>
  <si>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</si>
  <si>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</si>
  <si>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</si>
  <si>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</si>
  <si>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</si>
  <si>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</si>
  <si>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</si>
  <si>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</si>
  <si>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</si>
  <si>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</si>
  <si>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</si>
  <si>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</si>
  <si>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</si>
  <si>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</si>
  <si>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</si>
  <si>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</si>
  <si>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</si>
  <si>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</si>
  <si>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</si>
  <si>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</si>
  <si>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</si>
  <si>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</si>
  <si>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</si>
  <si>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</si>
  <si>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</si>
  <si>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</si>
  <si>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</si>
  <si>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</si>
  <si>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</si>
  <si>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</si>
  <si>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</si>
  <si>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</si>
  <si>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</si>
  <si>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</si>
  <si>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</si>
  <si>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</si>
  <si>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</si>
  <si>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</si>
  <si>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</si>
  <si>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</si>
  <si>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</si>
  <si>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</si>
  <si>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</si>
  <si>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</si>
  <si>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</si>
  <si>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</si>
  <si>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</si>
  <si>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</si>
  <si>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</si>
  <si>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</si>
  <si>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</si>
  <si>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</si>
  <si>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</si>
  <si>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</si>
  <si>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</si>
  <si>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</si>
  <si>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</si>
  <si>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</si>
  <si>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</si>
  <si>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</si>
  <si>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</si>
  <si>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</si>
  <si>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</si>
  <si>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</si>
  <si>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</si>
  <si>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</si>
  <si>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</si>
  <si>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</si>
  <si>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</si>
  <si>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</si>
  <si>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</si>
  <si>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</si>
  <si>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</si>
  <si>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</si>
  <si>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</si>
  <si>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</si>
  <si>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</si>
  <si>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</si>
  <si>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</si>
  <si>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</si>
  <si>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</si>
  <si>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</si>
  <si>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</si>
  <si>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</si>
  <si>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</si>
  <si>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</si>
  <si>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</si>
  <si>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</si>
  <si>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</si>
  <si>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</si>
  <si>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</si>
  <si>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</si>
  <si>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</si>
  <si>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</si>
  <si>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</si>
  <si>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</si>
  <si>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</si>
  <si>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</si>
  <si>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</si>
  <si>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</si>
  <si>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</si>
  <si>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</si>
  <si>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</si>
  <si>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</si>
  <si>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</si>
  <si>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</si>
  <si>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</si>
  <si>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</si>
  <si>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</si>
  <si>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</si>
  <si>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</si>
  <si>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</si>
  <si>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</si>
  <si>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</si>
  <si>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</si>
  <si>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</si>
  <si>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</si>
  <si>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</si>
  <si>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</si>
  <si>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</si>
  <si>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</si>
  <si>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</si>
  <si>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</si>
  <si>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</si>
  <si>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</si>
  <si>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</si>
  <si>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</si>
  <si>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</si>
  <si>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</si>
  <si>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</si>
  <si>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</si>
  <si>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</si>
  <si>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</si>
  <si>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</si>
  <si>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</si>
  <si>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</si>
  <si>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</si>
  <si>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</si>
  <si>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</si>
  <si>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</si>
  <si>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</si>
  <si>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</si>
  <si>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</si>
  <si>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</si>
  <si>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</si>
  <si>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</si>
  <si>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</si>
  <si>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</si>
  <si>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</si>
  <si>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</si>
  <si>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</si>
  <si>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</si>
  <si>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</si>
  <si>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</si>
  <si>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</si>
  <si>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</si>
  <si>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</si>
  <si>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</si>
  <si>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</si>
  <si>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</si>
  <si>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</si>
  <si>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</si>
  <si>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</si>
  <si>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</si>
  <si>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</si>
  <si>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</si>
  <si>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</si>
  <si>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</si>
  <si>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</si>
  <si>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</si>
  <si>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</si>
  <si>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</si>
  <si>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</si>
  <si>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</si>
  <si>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</si>
  <si>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</si>
  <si>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</si>
  <si>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</si>
  <si>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</si>
  <si>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</si>
  <si>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</si>
  <si>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</si>
  <si>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</si>
  <si>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</si>
  <si>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</si>
  <si>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</si>
  <si>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</si>
  <si>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</si>
  <si>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</si>
  <si>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</si>
  <si>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</si>
  <si>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</si>
  <si>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</si>
  <si>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</si>
  <si>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</si>
  <si>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</si>
  <si>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</si>
  <si>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</si>
  <si>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</si>
  <si>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</si>
  <si>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</si>
  <si>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</si>
  <si>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</si>
  <si>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</si>
  <si>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</si>
  <si>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</si>
  <si>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</si>
  <si>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</si>
  <si>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</si>
  <si>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</si>
  <si>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</si>
  <si>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</si>
  <si>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</si>
  <si>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</si>
  <si>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</si>
  <si>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</si>
  <si>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</si>
  <si>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</si>
  <si>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</si>
  <si>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</si>
  <si>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</si>
  <si>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</si>
  <si>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</si>
  <si>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</si>
  <si>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</si>
  <si>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</si>
  <si>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</si>
  <si>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</si>
  <si>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</si>
  <si>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</si>
  <si>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</si>
  <si>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</si>
  <si>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</si>
  <si>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</si>
  <si>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</si>
  <si>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</si>
  <si>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</si>
  <si>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</si>
  <si>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</si>
  <si>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</si>
  <si>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</si>
  <si>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</si>
  <si>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</si>
  <si>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</si>
  <si>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</si>
  <si>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</si>
  <si>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</si>
  <si>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</si>
  <si>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</si>
  <si>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</si>
  <si>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</si>
  <si>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</si>
  <si>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</si>
  <si>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</si>
  <si>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</si>
  <si>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</si>
  <si>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</si>
  <si>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</si>
  <si>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</si>
  <si>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</si>
  <si>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</si>
  <si>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</si>
  <si>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</si>
  <si>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</si>
  <si>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</si>
  <si>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</si>
  <si>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</si>
  <si>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</si>
  <si>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</si>
  <si>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</si>
  <si>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</si>
  <si>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</si>
  <si>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</si>
  <si>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</si>
  <si>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</si>
  <si>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</si>
  <si>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</si>
  <si>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</si>
  <si>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</si>
  <si>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</si>
  <si>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</si>
  <si>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</si>
  <si>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</si>
  <si>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</si>
  <si>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</si>
  <si>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</si>
  <si>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</si>
  <si>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</si>
  <si>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</si>
  <si>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</si>
  <si>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</si>
  <si>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</si>
  <si>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</si>
  <si>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</si>
  <si>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</si>
  <si>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</si>
  <si>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</si>
  <si>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</si>
  <si>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</si>
  <si>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</si>
  <si>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</si>
  <si>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</si>
  <si>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</si>
  <si>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</si>
  <si>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</si>
  <si>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</si>
  <si>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</si>
  <si>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</si>
  <si>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</si>
  <si>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</si>
  <si>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</si>
  <si>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</si>
  <si>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</si>
  <si>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</si>
  <si>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</si>
  <si>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</si>
  <si>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</si>
  <si>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</si>
  <si>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</si>
  <si>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</si>
  <si>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</si>
  <si>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</si>
  <si>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</si>
  <si>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</si>
  <si>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</si>
  <si>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</si>
  <si>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</si>
  <si>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</si>
  <si>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</si>
  <si>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</si>
  <si>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</si>
  <si>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</si>
  <si>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</si>
  <si>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</si>
  <si>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</si>
  <si>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</si>
  <si>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</si>
  <si>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</si>
  <si>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</si>
  <si>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</si>
  <si>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</si>
  <si>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</si>
  <si>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</si>
  <si>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</si>
  <si>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</si>
  <si>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</si>
  <si>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</si>
  <si>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</si>
  <si>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</si>
  <si>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</si>
  <si>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</si>
  <si>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</si>
  <si>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</si>
  <si>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</si>
  <si>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</si>
  <si>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</si>
  <si>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</si>
  <si>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</si>
  <si>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</si>
  <si>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</si>
  <si>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</si>
  <si>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</si>
  <si>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</si>
  <si>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</si>
  <si>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</si>
  <si>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</si>
  <si>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</si>
  <si>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</si>
  <si>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</si>
  <si>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</si>
  <si>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</si>
  <si>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</si>
  <si>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</si>
  <si>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</si>
  <si>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</si>
  <si>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</si>
  <si>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</si>
  <si>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</si>
  <si>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</si>
  <si>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</si>
  <si>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</si>
  <si>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</si>
  <si>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</si>
  <si>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</si>
  <si>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</si>
  <si>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</si>
  <si>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</si>
  <si>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</si>
  <si>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</si>
  <si>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</si>
  <si>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</si>
  <si>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</si>
  <si>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</si>
  <si>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</si>
  <si>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</si>
  <si>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</si>
  <si>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</si>
  <si>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</si>
  <si>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</si>
  <si>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</si>
  <si>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</si>
  <si>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</si>
  <si>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</si>
  <si>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</si>
  <si>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</si>
  <si>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</si>
  <si>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</si>
  <si>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</si>
  <si>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</si>
  <si>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</si>
  <si>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</si>
  <si>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</si>
  <si>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</si>
  <si>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</si>
  <si>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</si>
  <si>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</si>
  <si>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</si>
  <si>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</si>
  <si>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</si>
  <si>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</si>
  <si>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</si>
  <si>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</si>
  <si>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</si>
  <si>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</si>
  <si>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</si>
  <si>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</si>
  <si>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</si>
  <si>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</si>
  <si>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</si>
  <si>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</si>
  <si>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</si>
  <si>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</si>
  <si>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</si>
  <si>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</si>
  <si>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</si>
  <si>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</si>
  <si>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</si>
  <si>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</si>
  <si>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</si>
  <si>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</si>
  <si>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</si>
  <si>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</si>
  <si>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</si>
  <si>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</si>
  <si>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</si>
  <si>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</si>
  <si>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</si>
  <si>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</si>
  <si>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</si>
  <si>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</si>
  <si>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</si>
  <si>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</si>
  <si>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</si>
  <si>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</si>
  <si>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</si>
  <si>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</si>
  <si>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</si>
  <si>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</si>
  <si>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</si>
  <si>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</si>
  <si>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</si>
  <si>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</si>
  <si>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</si>
  <si>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</si>
  <si>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</si>
  <si>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</si>
  <si>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</si>
  <si>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</si>
  <si>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</si>
  <si>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</si>
  <si>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</si>
  <si>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</si>
  <si>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</si>
  <si>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</si>
  <si>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</si>
  <si>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</si>
  <si>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</si>
  <si>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</si>
  <si>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</si>
  <si>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</si>
  <si>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</si>
  <si>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</si>
  <si>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</si>
  <si>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</si>
  <si>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</si>
  <si>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</si>
  <si>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</si>
  <si>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</si>
  <si>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</si>
  <si>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</si>
  <si>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</si>
  <si>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</si>
  <si>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</si>
  <si>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</si>
  <si>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</si>
  <si>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</si>
  <si>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</si>
  <si>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</si>
  <si>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</si>
  <si>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</si>
  <si>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</si>
  <si>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</si>
  <si>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</si>
  <si>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</si>
  <si>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</si>
  <si>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</si>
  <si>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</si>
  <si>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</si>
  <si>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</si>
  <si>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</si>
  <si>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</si>
  <si>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</si>
  <si>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</si>
  <si>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</si>
  <si>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</si>
  <si>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</si>
  <si>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</si>
  <si>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</si>
  <si>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</si>
  <si>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</si>
  <si>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</si>
  <si>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</si>
  <si>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</si>
  <si>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</si>
  <si>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</si>
  <si>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</si>
  <si>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</si>
  <si>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</si>
  <si>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</si>
  <si>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</si>
  <si>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</si>
  <si>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</si>
  <si>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</si>
  <si>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</si>
  <si>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</si>
  <si>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</si>
  <si>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</si>
  <si>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</si>
  <si>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</si>
  <si>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</si>
  <si>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</si>
  <si>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</si>
  <si>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</si>
  <si>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</si>
  <si>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</si>
  <si>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</si>
  <si>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</si>
  <si>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</si>
  <si>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</si>
  <si>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</si>
  <si>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</si>
  <si>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</si>
  <si>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</si>
  <si>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</si>
  <si>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</si>
  <si>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</si>
  <si>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</si>
  <si>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</si>
  <si>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</si>
  <si>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</si>
  <si>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</si>
  <si>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</si>
  <si>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</si>
  <si>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</si>
  <si>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</si>
  <si>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</si>
  <si>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</si>
  <si>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</si>
  <si>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</si>
  <si>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</si>
  <si>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</si>
  <si>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</si>
  <si>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</si>
  <si>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</si>
  <si>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</si>
  <si>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</si>
  <si>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</si>
  <si>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</si>
  <si>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</si>
  <si>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</si>
  <si>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</si>
  <si>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</si>
  <si>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</si>
  <si>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</si>
  <si>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</si>
  <si>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</si>
  <si>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</si>
  <si>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</si>
  <si>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</si>
  <si>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</si>
  <si>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</si>
  <si>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</si>
  <si>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</si>
  <si>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</si>
  <si>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</si>
  <si>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</si>
  <si>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</si>
  <si>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</si>
  <si>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</si>
  <si>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</si>
  <si>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</si>
  <si>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</si>
  <si>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</si>
  <si>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</si>
  <si>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</si>
  <si>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</si>
  <si>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</si>
  <si>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</si>
  <si>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</si>
  <si>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</si>
  <si>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</si>
  <si>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</si>
  <si>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</si>
  <si>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</si>
  <si>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</si>
  <si>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</si>
  <si>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</si>
  <si>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</si>
  <si>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</si>
  <si>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</si>
  <si>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</si>
  <si>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</si>
  <si>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</si>
  <si>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</si>
  <si>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</si>
  <si>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</si>
  <si>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</si>
  <si>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</si>
  <si>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</si>
  <si>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</si>
  <si>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</si>
  <si>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</si>
  <si>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</si>
  <si>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</si>
  <si>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</si>
  <si>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</si>
  <si>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</si>
  <si>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</si>
  <si>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</si>
  <si>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</si>
  <si>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</si>
  <si>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</si>
  <si>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</si>
  <si>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</si>
  <si>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</si>
  <si>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</si>
  <si>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</si>
  <si>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</si>
  <si>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</si>
  <si>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</si>
  <si>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</si>
  <si>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</si>
  <si>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</si>
  <si>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</si>
  <si>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</si>
  <si>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</si>
  <si>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</si>
  <si>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</si>
  <si>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</si>
  <si>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</si>
  <si>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</si>
  <si>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</si>
  <si>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</si>
  <si>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</si>
  <si>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</si>
  <si>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</si>
  <si>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</si>
  <si>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</si>
  <si>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</si>
  <si>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</si>
  <si>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</si>
  <si>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</si>
  <si>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</si>
  <si>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</si>
  <si>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</si>
  <si>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</si>
  <si>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</si>
  <si>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</si>
  <si>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</si>
  <si>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</si>
  <si>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</si>
  <si>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</si>
  <si>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</si>
  <si>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</si>
  <si>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</si>
  <si>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</si>
  <si>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</si>
  <si>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</si>
  <si>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</si>
  <si>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</si>
  <si>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</si>
  <si>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</si>
  <si>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</si>
  <si>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</si>
  <si>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</si>
  <si>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</si>
  <si>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</si>
  <si>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</si>
  <si>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</si>
  <si>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</si>
  <si>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</si>
  <si>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</si>
  <si>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</si>
  <si>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</si>
  <si>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</si>
  <si>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</si>
  <si>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</si>
  <si>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</si>
  <si>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</si>
  <si>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</si>
  <si>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</si>
  <si>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</si>
  <si>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</si>
  <si>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</si>
  <si>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</si>
  <si>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</si>
  <si>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</si>
  <si>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</si>
  <si>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</si>
  <si>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</si>
  <si>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</si>
  <si>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</si>
  <si>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</si>
  <si>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</si>
  <si>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</si>
  <si>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</si>
  <si>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</si>
  <si>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</si>
  <si>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</si>
  <si>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</si>
  <si>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</si>
  <si>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</si>
  <si>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</si>
  <si>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</si>
  <si>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</si>
  <si>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</si>
  <si>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</si>
  <si>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</si>
  <si>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</si>
  <si>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</si>
  <si>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</si>
  <si>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</si>
  <si>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</si>
  <si>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</si>
  <si>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</si>
  <si>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</si>
  <si>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</si>
  <si>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</si>
  <si>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</si>
  <si>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</si>
  <si>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</si>
  <si>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</si>
  <si>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</si>
  <si>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</si>
  <si>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</si>
  <si>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</si>
  <si>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</si>
  <si>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</si>
  <si>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</si>
  <si>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</si>
  <si>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</si>
  <si>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</si>
  <si>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</si>
  <si>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</si>
  <si>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</si>
  <si>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</si>
  <si>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</si>
  <si>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</si>
  <si>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</si>
  <si>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</si>
  <si>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</si>
  <si>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</si>
  <si>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</si>
  <si>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</si>
  <si>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</si>
  <si>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</si>
  <si>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</si>
  <si>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</si>
  <si>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</si>
  <si>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</si>
  <si>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</si>
  <si>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</si>
  <si>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</si>
  <si>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</si>
  <si>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</si>
  <si>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</si>
  <si>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</si>
  <si>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</si>
  <si>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</si>
  <si>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</si>
  <si>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</si>
  <si>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</si>
  <si>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</si>
  <si>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</si>
  <si>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</si>
  <si>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</si>
  <si>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</si>
  <si>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</si>
  <si>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</si>
  <si>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</si>
  <si>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</si>
  <si>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</si>
  <si>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</si>
  <si>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</si>
  <si>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</si>
  <si>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</si>
  <si>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</si>
  <si>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</si>
  <si>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</si>
  <si>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</si>
  <si>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</si>
  <si>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</si>
  <si>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</si>
  <si>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</si>
  <si>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</si>
  <si>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</si>
  <si>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</si>
  <si>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</si>
  <si>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</si>
  <si>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</si>
  <si>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</si>
  <si>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</si>
  <si>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</si>
  <si>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</si>
  <si>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</si>
  <si>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</si>
  <si>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</si>
  <si>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</si>
  <si>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</si>
  <si>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</si>
  <si>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</si>
  <si>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</si>
  <si>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</si>
  <si>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</si>
  <si>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</si>
  <si>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</si>
  <si>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</si>
  <si>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</si>
  <si>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</si>
  <si>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</si>
  <si>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</si>
  <si>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</si>
  <si>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</si>
  <si>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</si>
  <si>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</si>
  <si>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</si>
  <si>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</si>
  <si>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</si>
  <si>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</si>
  <si>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</si>
  <si>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</si>
  <si>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</si>
  <si>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</si>
  <si>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</si>
  <si>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</si>
  <si>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</si>
  <si>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</si>
  <si>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</si>
  <si>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</si>
  <si>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</si>
  <si>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</si>
  <si>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</si>
  <si>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</si>
  <si>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</si>
  <si>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</si>
  <si>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</si>
  <si>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</si>
  <si>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</si>
  <si>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</si>
  <si>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</si>
  <si>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</si>
  <si>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</si>
  <si>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</si>
  <si>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</si>
  <si>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</si>
  <si>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</si>
  <si>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</si>
  <si>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</si>
  <si>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</si>
  <si>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</si>
  <si>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</si>
  <si>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</si>
  <si>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</si>
  <si>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</si>
  <si>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</si>
  <si>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</si>
  <si>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</si>
  <si>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</si>
  <si>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</si>
  <si>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</si>
  <si>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</si>
  <si>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</si>
  <si>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</si>
  <si>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</si>
  <si>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</si>
  <si>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</si>
  <si>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</si>
  <si>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</si>
  <si>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</si>
  <si>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</si>
  <si>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</si>
  <si>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</si>
  <si>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</si>
  <si>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</si>
  <si>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</si>
  <si>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</si>
  <si>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</si>
  <si>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</si>
  <si>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</si>
  <si>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</si>
  <si>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</si>
  <si>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</si>
  <si>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</si>
  <si>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</si>
  <si>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</si>
  <si>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</si>
  <si>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</si>
  <si>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</si>
  <si>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</si>
  <si>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</si>
  <si>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</si>
  <si>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</si>
  <si>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</si>
  <si>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</si>
  <si>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</si>
  <si>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</si>
  <si>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</si>
  <si>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</si>
  <si>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</si>
  <si>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</si>
  <si>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</si>
  <si>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</si>
  <si>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</si>
  <si>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</si>
  <si>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</si>
  <si>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</si>
  <si>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</si>
  <si>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</si>
  <si>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</si>
  <si>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</si>
  <si>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</si>
  <si>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</si>
  <si>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</si>
  <si>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</si>
  <si>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</si>
  <si>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</si>
  <si>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</si>
  <si>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</si>
  <si>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</si>
  <si>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</si>
  <si>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</si>
  <si>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</si>
  <si>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</si>
  <si>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</si>
  <si>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</si>
  <si>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</si>
  <si>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</si>
  <si>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</si>
  <si>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</si>
  <si>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</si>
  <si>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</si>
  <si>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</si>
  <si>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</si>
  <si>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</si>
  <si>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</si>
  <si>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</si>
  <si>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</si>
  <si>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</si>
  <si>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</si>
  <si>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</si>
  <si>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</si>
  <si>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</si>
  <si>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</si>
  <si>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</si>
  <si>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</si>
  <si>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</si>
  <si>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</si>
  <si>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</si>
  <si>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</si>
  <si>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</si>
  <si>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</si>
  <si>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</si>
  <si>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</si>
  <si>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</si>
  <si>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</si>
  <si>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</si>
  <si>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</si>
  <si>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</si>
  <si>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</si>
  <si>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</si>
  <si>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</si>
  <si>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</si>
  <si>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</si>
  <si>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</si>
  <si>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</si>
  <si>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</si>
  <si>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</si>
  <si>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</si>
  <si>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</si>
  <si>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</si>
  <si>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</si>
  <si>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</si>
  <si>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</si>
  <si>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</si>
  <si>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</si>
  <si>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</si>
  <si>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</si>
  <si>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</si>
  <si>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</si>
  <si>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</si>
  <si>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</si>
  <si>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</si>
  <si>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</si>
  <si>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</si>
  <si>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</si>
  <si>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</si>
  <si>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</si>
  <si>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</si>
  <si>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</si>
  <si>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</si>
  <si>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</si>
  <si>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</si>
  <si>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</si>
  <si>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</si>
  <si>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</si>
  <si>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</si>
  <si>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</si>
  <si>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</si>
  <si>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</si>
  <si>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</si>
  <si>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</si>
  <si>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</si>
  <si>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</si>
  <si>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</si>
  <si>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</si>
  <si>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</si>
  <si>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</si>
  <si>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</si>
  <si>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</si>
  <si>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</si>
  <si>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</si>
  <si>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</si>
  <si>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</si>
  <si>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</si>
  <si>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</si>
  <si>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</si>
  <si>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</si>
  <si>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</si>
  <si>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</si>
  <si>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</si>
  <si>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</si>
  <si>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</si>
  <si>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</si>
  <si>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</si>
  <si>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</si>
  <si>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</si>
  <si>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</si>
  <si>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</si>
  <si>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</si>
  <si>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</si>
  <si>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</si>
  <si>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</si>
  <si>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</si>
  <si>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</si>
  <si>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</si>
  <si>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</si>
  <si>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</si>
  <si>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</si>
  <si>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</si>
  <si>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</si>
  <si>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</si>
  <si>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</si>
  <si>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</si>
  <si>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</si>
  <si>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</si>
  <si>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</si>
  <si>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</si>
  <si>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</si>
  <si>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</si>
  <si>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</si>
  <si>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</si>
  <si>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</si>
  <si>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</si>
  <si>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</si>
  <si>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</si>
  <si>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</si>
  <si>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</si>
  <si>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</si>
  <si>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</si>
  <si>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</si>
  <si>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</si>
  <si>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</si>
  <si>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</si>
  <si>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</si>
  <si>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</si>
  <si>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</si>
  <si>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</si>
  <si>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</si>
  <si>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</si>
  <si>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</si>
  <si>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</si>
  <si>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</si>
  <si>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</si>
  <si>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</si>
  <si>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</si>
  <si>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</si>
  <si>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</si>
  <si>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</si>
  <si>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</si>
  <si>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</si>
  <si>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</si>
  <si>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</si>
  <si>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</si>
  <si>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</si>
  <si>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</si>
  <si>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</si>
  <si>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</si>
  <si>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</si>
  <si>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</si>
  <si>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</si>
  <si>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</si>
  <si>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</si>
  <si>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</si>
  <si>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</si>
  <si>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</si>
  <si>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</si>
  <si>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</si>
  <si>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</si>
  <si>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</si>
  <si>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</si>
  <si>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</si>
  <si>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</si>
  <si>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</si>
  <si>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</si>
  <si>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</si>
  <si>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</si>
  <si>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</si>
  <si>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</si>
  <si>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</si>
  <si>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</si>
  <si>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</si>
  <si>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</si>
  <si>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</si>
  <si>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</si>
  <si>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</si>
  <si>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</si>
  <si>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</si>
  <si>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</si>
  <si>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</si>
  <si>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</si>
  <si>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</si>
  <si>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</si>
  <si>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</si>
  <si>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</si>
  <si>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</si>
  <si>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</si>
  <si>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</si>
  <si>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</si>
  <si>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</si>
  <si>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</si>
  <si>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</si>
  <si>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</si>
  <si>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</si>
  <si>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</si>
  <si>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</si>
  <si>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</si>
  <si>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</si>
  <si>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</si>
  <si>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</si>
  <si>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</si>
  <si>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</si>
  <si>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</si>
  <si>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</si>
  <si>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</si>
  <si>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</si>
  <si>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</si>
  <si>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</si>
  <si>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</si>
  <si>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</si>
  <si>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</si>
  <si>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</si>
  <si>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</si>
  <si>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</si>
  <si>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</si>
  <si>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</si>
  <si>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</si>
  <si>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</si>
  <si>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</si>
  <si>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</si>
  <si>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</si>
  <si>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</si>
  <si>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</si>
  <si>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</si>
  <si>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</si>
  <si>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</si>
  <si>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</si>
  <si>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</si>
  <si>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</si>
  <si>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</si>
  <si>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</si>
  <si>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</si>
  <si>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</si>
  <si>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</si>
  <si>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</si>
  <si>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</si>
  <si>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</si>
  <si>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</si>
  <si>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</si>
  <si>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</si>
  <si>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</si>
  <si>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</si>
  <si>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</si>
  <si>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</si>
  <si>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</si>
  <si>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</si>
  <si>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</si>
  <si>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</si>
  <si>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</si>
  <si>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</si>
  <si>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</si>
  <si>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</si>
  <si>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</si>
  <si>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</si>
  <si>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</si>
  <si>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</si>
  <si>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</si>
  <si>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</si>
  <si>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</si>
  <si>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</si>
  <si>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</si>
  <si>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</si>
  <si>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</si>
  <si>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</si>
  <si>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</si>
  <si>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</si>
  <si>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</si>
  <si>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</si>
  <si>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</si>
  <si>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</si>
  <si>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</si>
  <si>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</si>
  <si>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</si>
  <si>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</si>
  <si>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</si>
  <si>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</si>
  <si>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</si>
  <si>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</si>
  <si>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</si>
  <si>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</si>
  <si>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</si>
  <si>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</si>
  <si>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</si>
  <si>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</si>
  <si>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</si>
  <si>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</si>
  <si>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</si>
  <si>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</si>
  <si>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</si>
  <si>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</si>
  <si>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</si>
  <si>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</si>
  <si>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</si>
  <si>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</si>
  <si>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</si>
  <si>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</si>
  <si>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</si>
  <si>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</si>
  <si>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</si>
  <si>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</si>
  <si>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</si>
  <si>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</si>
  <si>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</si>
  <si>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</si>
  <si>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</si>
  <si>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</si>
  <si>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</si>
  <si>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</si>
  <si>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</si>
  <si>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</si>
  <si>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</si>
  <si>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</si>
  <si>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</si>
  <si>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</si>
  <si>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</si>
  <si>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</si>
  <si>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</si>
  <si>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</si>
  <si>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</si>
  <si>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</si>
  <si>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</si>
  <si>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</si>
  <si>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</si>
  <si>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</si>
  <si>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</si>
  <si>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</si>
  <si>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</si>
  <si>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</si>
  <si>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</si>
  <si>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</si>
  <si>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</si>
  <si>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</si>
  <si>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</si>
  <si>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</si>
  <si>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</si>
  <si>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</si>
  <si>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</si>
  <si>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</si>
  <si>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</si>
  <si>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</si>
  <si>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</si>
  <si>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</si>
  <si>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</si>
  <si>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</si>
  <si>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</si>
  <si>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</si>
  <si>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</si>
  <si>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</si>
  <si>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</si>
  <si>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</si>
  <si>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</si>
  <si>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</si>
  <si>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</si>
  <si>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</si>
  <si>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</si>
  <si>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</si>
  <si>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</si>
  <si>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</si>
  <si>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</si>
  <si>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</si>
  <si>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</si>
  <si>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</si>
  <si>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</si>
  <si>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</si>
  <si>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</si>
  <si>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</si>
  <si>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</si>
  <si>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</si>
  <si>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</si>
  <si>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</si>
  <si>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</si>
  <si>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</si>
  <si>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</si>
  <si>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</si>
  <si>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</si>
  <si>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</si>
  <si>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</si>
  <si>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</si>
  <si>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</si>
  <si>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</si>
  <si>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</si>
  <si>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</si>
  <si>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</si>
  <si>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</si>
  <si>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</si>
  <si>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</si>
  <si>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</si>
  <si>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</si>
  <si>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</si>
  <si>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</si>
  <si>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</si>
  <si>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</si>
  <si>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</si>
  <si>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</si>
  <si>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</si>
  <si>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</si>
  <si>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</si>
  <si>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</si>
  <si>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</si>
  <si>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</si>
  <si>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</si>
  <si>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</si>
  <si>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</si>
  <si>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</si>
  <si>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</si>
  <si>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</si>
  <si>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</si>
  <si>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</si>
  <si>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</si>
  <si>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</si>
  <si>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</si>
  <si>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</si>
  <si>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</si>
  <si>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</si>
  <si>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</si>
  <si>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</si>
  <si>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</si>
  <si>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</si>
  <si>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</si>
  <si>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</si>
  <si>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</si>
  <si>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</si>
  <si>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</si>
  <si>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</si>
  <si>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</si>
  <si>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</si>
  <si>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</si>
  <si>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</si>
  <si>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</si>
  <si>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</si>
  <si>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</si>
  <si>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</si>
  <si>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</si>
  <si>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</si>
  <si>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</si>
  <si>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</si>
  <si>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</si>
  <si>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</si>
  <si>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</si>
  <si>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</si>
  <si>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</si>
  <si>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</si>
  <si>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</si>
  <si>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</si>
  <si>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</si>
  <si>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</si>
  <si>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</si>
  <si>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</si>
  <si>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</si>
  <si>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</si>
  <si>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</si>
  <si>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</si>
  <si>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</si>
  <si>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</si>
  <si>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</si>
  <si>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</si>
  <si>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</si>
  <si>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</si>
  <si>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</si>
  <si>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</si>
  <si>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</si>
  <si>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</si>
  <si>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</si>
  <si>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</si>
  <si>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</si>
  <si>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</si>
  <si>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</si>
  <si>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</si>
  <si>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</si>
  <si>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</si>
  <si>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</si>
  <si>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</si>
  <si>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</si>
  <si>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</si>
  <si>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</si>
  <si>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</si>
  <si>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</si>
  <si>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</si>
  <si>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</si>
  <si>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</si>
  <si>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</si>
  <si>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</si>
  <si>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</si>
  <si>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</si>
  <si>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</si>
  <si>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</si>
  <si>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</si>
  <si>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</si>
  <si>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</si>
  <si>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</si>
  <si>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</si>
  <si>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</si>
  <si>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</si>
  <si>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</si>
  <si>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</si>
  <si>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</si>
  <si>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</si>
  <si>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</si>
  <si>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</si>
  <si>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</si>
  <si>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</si>
  <si>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</si>
  <si>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</si>
  <si>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</si>
  <si>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</si>
  <si>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</si>
  <si>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</si>
  <si>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</si>
  <si>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</si>
  <si>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</si>
  <si>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</si>
  <si>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</si>
  <si>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</si>
  <si>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</si>
  <si>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</si>
  <si>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</si>
  <si>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</si>
  <si>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</si>
  <si>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</si>
  <si>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</si>
  <si>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</si>
  <si>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</si>
  <si>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</si>
  <si>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</si>
  <si>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</si>
  <si>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</si>
  <si>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</si>
  <si>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</si>
  <si>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</si>
  <si>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</si>
  <si>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</si>
  <si>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</si>
  <si>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</si>
  <si>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</si>
  <si>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</si>
  <si>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</si>
  <si>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</si>
  <si>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</si>
  <si>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</si>
  <si>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</si>
  <si>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</si>
  <si>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</si>
  <si>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</si>
  <si>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</si>
  <si>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</si>
  <si>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</si>
  <si>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</si>
  <si>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</si>
  <si>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</si>
  <si>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</si>
  <si>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</si>
  <si>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</si>
  <si>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</si>
  <si>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</si>
  <si>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</si>
  <si>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</si>
  <si>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</si>
  <si>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</si>
  <si>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</si>
  <si>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</si>
  <si>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</si>
  <si>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</si>
  <si>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</si>
  <si>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</si>
  <si>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</si>
  <si>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</si>
  <si>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</si>
  <si>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</si>
  <si>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</si>
  <si>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</si>
  <si>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</si>
  <si>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</si>
  <si>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</si>
  <si>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</si>
  <si>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</si>
  <si>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</si>
  <si>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</si>
  <si>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</si>
  <si>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</si>
  <si>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</si>
  <si>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</si>
  <si>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</si>
  <si>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</si>
  <si>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</si>
  <si>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</si>
  <si>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</si>
  <si>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</si>
  <si>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</si>
  <si>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</si>
  <si>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</si>
  <si>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</si>
  <si>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</si>
  <si>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</si>
  <si>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</si>
  <si>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</si>
  <si>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</si>
  <si>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</si>
  <si>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</si>
  <si>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</si>
  <si>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</si>
  <si>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</si>
  <si>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</si>
  <si>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</si>
  <si>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</si>
  <si>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</si>
  <si>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</si>
  <si>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</si>
  <si>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</si>
  <si>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</si>
  <si>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</si>
  <si>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</si>
  <si>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</si>
  <si>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</si>
  <si>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</si>
  <si>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</si>
  <si>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</si>
  <si>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</si>
  <si>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</si>
  <si>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</si>
  <si>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</si>
  <si>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</si>
  <si>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</si>
  <si>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</si>
  <si>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</si>
  <si>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</si>
  <si>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</si>
  <si>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</si>
  <si>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</si>
  <si>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</si>
  <si>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</si>
  <si>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</si>
  <si>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</si>
  <si>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</si>
  <si>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</si>
  <si>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</si>
  <si>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</si>
  <si>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</si>
  <si>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</si>
  <si>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</si>
  <si>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</si>
  <si>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</si>
  <si>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</si>
  <si>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</si>
  <si>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</si>
  <si>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</si>
  <si>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</si>
  <si>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</si>
  <si>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</si>
  <si>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</si>
  <si>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</si>
  <si>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</si>
  <si>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</si>
  <si>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</si>
  <si>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</si>
  <si>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</si>
  <si>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</si>
  <si>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</si>
  <si>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</si>
  <si>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</si>
  <si>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</si>
  <si>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</si>
  <si>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</si>
  <si>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</si>
  <si>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</si>
  <si>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</si>
  <si>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</si>
  <si>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</si>
  <si>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</si>
  <si>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</si>
  <si>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</si>
  <si>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</si>
  <si>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</si>
  <si>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</si>
  <si>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</si>
  <si>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</si>
  <si>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</si>
  <si>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</si>
  <si>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</si>
  <si>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</si>
  <si>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</si>
  <si>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</si>
  <si>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</si>
  <si>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</si>
  <si>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</si>
  <si>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</si>
  <si>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</si>
  <si>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</si>
  <si>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</si>
  <si>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</si>
  <si>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</si>
  <si>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</si>
  <si>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</si>
  <si>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</si>
  <si>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</si>
  <si>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</si>
  <si>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</si>
  <si>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</si>
  <si>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</si>
  <si>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</si>
  <si>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</si>
  <si>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</si>
  <si>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</si>
  <si>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</si>
  <si>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</si>
  <si>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</si>
  <si>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</si>
  <si>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</si>
  <si>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</si>
  <si>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</si>
  <si>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</si>
  <si>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</si>
  <si>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</si>
  <si>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</si>
  <si>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</si>
  <si>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</si>
  <si>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</si>
  <si>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</si>
  <si>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</si>
  <si>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</si>
  <si>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</si>
  <si>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</si>
  <si>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</si>
  <si>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</si>
  <si>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</si>
  <si>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</si>
  <si>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</si>
  <si>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</si>
  <si>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</si>
  <si>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</si>
  <si>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</si>
  <si>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</si>
  <si>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</si>
  <si>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</si>
  <si>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</si>
  <si>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</si>
  <si>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</si>
  <si>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</si>
  <si>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</si>
  <si>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</si>
  <si>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</si>
  <si>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</si>
  <si>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</si>
  <si>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</si>
  <si>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</si>
  <si>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</si>
  <si>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</si>
  <si>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</si>
  <si>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</si>
  <si>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</si>
  <si>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</si>
  <si>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</si>
  <si>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</si>
  <si>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</si>
  <si>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</si>
  <si>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</si>
  <si>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</si>
  <si>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</si>
  <si>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</si>
  <si>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</si>
  <si>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</si>
  <si>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</si>
  <si>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</si>
  <si>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</si>
  <si>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</si>
  <si>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</si>
  <si>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</si>
  <si>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</si>
  <si>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</si>
  <si>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</si>
  <si>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</si>
  <si>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</si>
  <si>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</si>
  <si>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</si>
  <si>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</si>
  <si>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</si>
  <si>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</si>
  <si>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</si>
  <si>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</si>
  <si>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</si>
  <si>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</si>
  <si>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</si>
  <si>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</si>
  <si>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</si>
  <si>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</si>
  <si>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</si>
  <si>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</si>
  <si>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</si>
  <si>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</si>
  <si>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</si>
  <si>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</si>
  <si>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</si>
  <si>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</si>
  <si>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</si>
  <si>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</si>
  <si>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</si>
  <si>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</si>
  <si>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</si>
  <si>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</si>
  <si>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</si>
  <si>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</si>
  <si>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</si>
  <si>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</si>
  <si>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</si>
  <si>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</si>
  <si>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</si>
  <si>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</si>
  <si>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</si>
  <si>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</si>
  <si>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</si>
  <si>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</si>
  <si>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</si>
  <si>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</si>
  <si>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</si>
  <si>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</si>
  <si>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</si>
  <si>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</si>
  <si>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</si>
  <si>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</si>
  <si>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</si>
  <si>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</si>
  <si>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</si>
  <si>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</si>
  <si>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</si>
  <si>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</si>
  <si>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</si>
  <si>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</si>
  <si>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</si>
  <si>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</si>
  <si>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</si>
  <si>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</si>
  <si>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</si>
  <si>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</si>
  <si>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</si>
  <si>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</si>
  <si>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</si>
  <si>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</si>
  <si>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</si>
  <si>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</si>
  <si>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</si>
  <si>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</si>
  <si>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</si>
  <si>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</si>
  <si>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</si>
  <si>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</si>
  <si>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</si>
  <si>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</si>
  <si>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</si>
  <si>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</si>
  <si>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</si>
  <si>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</si>
  <si>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</si>
  <si>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</si>
  <si>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</si>
  <si>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</si>
  <si>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</si>
  <si>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</si>
  <si>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</si>
  <si>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</si>
  <si>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</si>
  <si>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</si>
  <si>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</si>
  <si>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</si>
  <si>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</si>
  <si>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</si>
  <si>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</si>
  <si>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</si>
  <si>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</si>
  <si>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</si>
  <si>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</si>
  <si>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</si>
  <si>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</si>
  <si>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</si>
  <si>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</si>
  <si>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</si>
  <si>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</si>
  <si>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</si>
  <si>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</si>
  <si>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</si>
  <si>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</si>
  <si>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</si>
  <si>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</si>
  <si>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</si>
  <si>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</si>
  <si>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</si>
  <si>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</si>
  <si>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</si>
  <si>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</si>
  <si>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</si>
  <si>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</si>
  <si>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</si>
  <si>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</si>
  <si>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</si>
  <si>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</si>
  <si>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</si>
  <si>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</si>
  <si>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</si>
  <si>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</si>
  <si>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</si>
  <si>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</si>
  <si>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</si>
  <si>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</si>
  <si>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</si>
  <si>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</si>
  <si>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</si>
  <si>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</si>
  <si>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</si>
  <si>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</si>
  <si>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</si>
  <si>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</si>
  <si>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</si>
  <si>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</si>
  <si>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</si>
  <si>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</si>
  <si>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</si>
  <si>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</si>
  <si>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</si>
  <si>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</si>
  <si>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</si>
  <si>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</si>
  <si>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</si>
  <si>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</si>
  <si>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</si>
  <si>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</si>
  <si>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</si>
  <si>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</si>
  <si>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</si>
  <si>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</si>
  <si>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</si>
  <si>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</si>
  <si>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</si>
  <si>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</si>
  <si>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</si>
  <si>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</si>
  <si>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</si>
  <si>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</si>
  <si>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</si>
  <si>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</si>
  <si>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</si>
  <si>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</si>
  <si>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</si>
  <si>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</si>
  <si>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</si>
  <si>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</si>
  <si>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</si>
  <si>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</si>
  <si>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</si>
  <si>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</si>
  <si>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</si>
  <si>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</si>
  <si>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</si>
  <si>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</si>
  <si>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</si>
  <si>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</si>
  <si>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</si>
  <si>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</si>
  <si>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</si>
  <si>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</si>
  <si>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</si>
  <si>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</si>
  <si>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</si>
  <si>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</si>
  <si>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</si>
  <si>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</si>
  <si>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</si>
  <si>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</si>
  <si>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</si>
  <si>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</si>
  <si>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</si>
  <si>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</si>
  <si>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</si>
  <si>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</si>
  <si>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</si>
  <si>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</si>
  <si>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</si>
  <si>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</si>
  <si>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</si>
  <si>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</si>
  <si>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</si>
  <si>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</si>
  <si>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</si>
  <si>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</si>
  <si>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</si>
  <si>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</si>
  <si>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</si>
  <si>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</si>
  <si>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</si>
  <si>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</si>
  <si>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</si>
  <si>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</si>
  <si>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</si>
  <si>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</si>
  <si>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</si>
  <si>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</si>
  <si>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</si>
  <si>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</si>
  <si>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</si>
  <si>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</si>
  <si>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</si>
  <si>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</si>
  <si>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</si>
  <si>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</si>
  <si>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</si>
  <si>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</si>
  <si>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</si>
  <si>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</si>
  <si>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</si>
  <si>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</si>
  <si>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</si>
  <si>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</si>
  <si>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</si>
  <si>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</si>
  <si>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</si>
  <si>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</si>
  <si>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</si>
  <si>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</si>
  <si>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</si>
  <si>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</si>
  <si>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</si>
  <si>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</si>
  <si>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</si>
  <si>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</si>
  <si>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</si>
  <si>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</si>
  <si>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</si>
  <si>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</si>
  <si>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</si>
  <si>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</si>
  <si>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</si>
  <si>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</si>
  <si>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</si>
  <si>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</si>
  <si>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</si>
  <si>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</si>
  <si>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</si>
  <si>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</si>
  <si>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</si>
  <si>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</si>
  <si>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</si>
  <si>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</si>
  <si>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</si>
  <si>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</si>
  <si>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</si>
  <si>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</si>
  <si>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</si>
  <si>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</si>
  <si>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</si>
  <si>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</si>
  <si>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</si>
  <si>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</si>
  <si>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</si>
  <si>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</si>
  <si>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</si>
  <si>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</si>
  <si>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</si>
  <si>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</si>
  <si>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</si>
  <si>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</si>
  <si>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</si>
  <si>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</si>
  <si>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</si>
  <si>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</si>
  <si>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</si>
  <si>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</si>
  <si>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</si>
  <si>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</si>
  <si>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</si>
  <si>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</si>
  <si>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</si>
  <si>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</si>
  <si>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</si>
  <si>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</si>
  <si>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</si>
  <si>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</si>
  <si>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</si>
  <si>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</si>
  <si>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</si>
  <si>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</si>
  <si>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</si>
  <si>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</si>
  <si>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</si>
  <si>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</si>
  <si>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</si>
  <si>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</si>
  <si>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</si>
  <si>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</si>
  <si>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</si>
  <si>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</si>
  <si>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</si>
  <si>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</si>
  <si>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</si>
  <si>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</si>
  <si>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</si>
  <si>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</si>
  <si>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</si>
  <si>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</si>
  <si>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</si>
  <si>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</si>
  <si>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</si>
  <si>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</si>
  <si>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</si>
  <si>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</si>
  <si>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</si>
  <si>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</si>
  <si>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</si>
  <si>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</si>
  <si>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</si>
  <si>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</si>
  <si>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</si>
  <si>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</si>
  <si>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</si>
  <si>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</si>
  <si>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</si>
  <si>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</si>
  <si>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</si>
  <si>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</si>
  <si>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</si>
  <si>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</si>
  <si>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</si>
  <si>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</si>
  <si>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</si>
  <si>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</si>
  <si>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</si>
  <si>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</si>
  <si>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</si>
  <si>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</si>
  <si>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</si>
  <si>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</si>
  <si>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</si>
  <si>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</si>
  <si>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</si>
  <si>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</si>
  <si>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</si>
  <si>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</si>
  <si>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</si>
  <si>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</si>
  <si>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</si>
  <si>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</si>
  <si>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</si>
  <si>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</si>
  <si>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</si>
  <si>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</si>
  <si>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</si>
  <si>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</si>
  <si>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</si>
  <si>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</si>
  <si>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</si>
  <si>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</si>
  <si>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</si>
  <si>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</si>
  <si>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</si>
  <si>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</si>
  <si>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</si>
  <si>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</si>
  <si>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</si>
  <si>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</si>
  <si>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</si>
  <si>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</si>
  <si>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</si>
  <si>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</si>
  <si>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</si>
  <si>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</si>
  <si>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</si>
  <si>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</si>
  <si>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</si>
  <si>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</si>
  <si>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</si>
  <si>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</si>
  <si>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</si>
  <si>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</si>
  <si>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</si>
  <si>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</si>
  <si>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</si>
  <si>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</si>
  <si>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</si>
  <si>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</si>
  <si>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</si>
  <si>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</si>
  <si>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</si>
  <si>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</si>
  <si>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</si>
  <si>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</si>
  <si>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</si>
  <si>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</si>
  <si>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</si>
  <si>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</si>
  <si>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</si>
  <si>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</si>
  <si>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</si>
  <si>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</si>
  <si>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</si>
  <si>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</si>
  <si>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</si>
  <si>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</si>
  <si>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</si>
  <si>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</si>
  <si>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</si>
  <si>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</si>
  <si>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</si>
  <si>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</si>
  <si>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</si>
  <si>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</si>
  <si>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</si>
  <si>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</si>
  <si>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</si>
  <si>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</si>
  <si>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</si>
  <si>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</si>
  <si>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</si>
  <si>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</si>
  <si>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</si>
  <si>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</si>
  <si>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</si>
  <si>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</si>
  <si>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</si>
  <si>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</si>
  <si>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</si>
  <si>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</si>
  <si>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</si>
  <si>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</si>
  <si>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</si>
  <si>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</si>
  <si>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</si>
  <si>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</si>
  <si>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</si>
  <si>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</si>
  <si>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</si>
  <si>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</si>
  <si>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</si>
  <si>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</si>
  <si>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</si>
  <si>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</si>
  <si>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</si>
  <si>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</si>
  <si>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</si>
  <si>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</si>
  <si>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</si>
  <si>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</si>
  <si>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</si>
  <si>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</si>
  <si>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</si>
  <si>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</si>
  <si>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</si>
  <si>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</si>
  <si>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</si>
  <si>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</si>
  <si>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</si>
  <si>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</si>
  <si>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</si>
  <si>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</si>
  <si>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</si>
  <si>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</si>
  <si>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</si>
  <si>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</si>
  <si>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</si>
  <si>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</si>
  <si>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</si>
  <si>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</si>
  <si>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</si>
  <si>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</si>
  <si>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</si>
  <si>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</si>
  <si>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</si>
  <si>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</si>
  <si>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</si>
  <si>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</si>
  <si>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</si>
  <si>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</si>
  <si>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</si>
  <si>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</si>
  <si>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</si>
  <si>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</si>
  <si>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</si>
  <si>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</si>
  <si>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</si>
  <si>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</si>
  <si>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</si>
  <si>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</si>
  <si>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</si>
  <si>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</si>
  <si>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</si>
  <si>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</si>
  <si>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</si>
  <si>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</si>
  <si>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</si>
  <si>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</si>
  <si>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</si>
  <si>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</si>
  <si>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</si>
  <si>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</si>
  <si>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</si>
  <si>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</si>
  <si>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</si>
  <si>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</si>
  <si>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</si>
  <si>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</si>
  <si>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</si>
  <si>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</si>
  <si>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</si>
  <si>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</si>
  <si>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</si>
  <si>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</si>
  <si>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</si>
  <si>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</si>
  <si>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</si>
  <si>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</si>
  <si>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</si>
  <si>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</si>
  <si>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</si>
  <si>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</si>
  <si>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</si>
  <si>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</si>
  <si>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</si>
  <si>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</si>
  <si>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</si>
  <si>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</si>
  <si>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</si>
  <si>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</si>
  <si>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</si>
  <si>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</si>
  <si>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</si>
  <si>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</si>
  <si>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</si>
  <si>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</si>
  <si>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</si>
  <si>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</si>
  <si>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</si>
  <si>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</si>
  <si>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</si>
  <si>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</si>
  <si>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</si>
  <si>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</si>
  <si>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</si>
  <si>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</si>
  <si>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</si>
  <si>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</si>
  <si>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</si>
  <si>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</si>
  <si>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</si>
  <si>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</si>
  <si>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</si>
  <si>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</si>
  <si>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</si>
  <si>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</si>
  <si>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</si>
  <si>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</si>
  <si>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</si>
  <si>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</si>
  <si>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</si>
  <si>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</si>
  <si>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</si>
  <si>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</si>
  <si>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</si>
  <si>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</si>
  <si>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</si>
  <si>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</si>
  <si>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</si>
  <si>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</si>
  <si>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</si>
  <si>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</si>
  <si>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</si>
  <si>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</si>
  <si>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</si>
  <si>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</si>
  <si>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</si>
  <si>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</si>
  <si>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</si>
  <si>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</si>
  <si>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</si>
  <si>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</si>
  <si>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</si>
  <si>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</si>
  <si>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</si>
  <si>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</si>
  <si>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</si>
  <si>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</si>
  <si>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</si>
  <si>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</si>
  <si>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</si>
  <si>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</si>
  <si>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</si>
  <si>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</si>
  <si>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</si>
  <si>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</si>
  <si>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</si>
  <si>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</si>
  <si>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</si>
  <si>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</si>
  <si>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</si>
  <si>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</si>
  <si>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</si>
  <si>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</si>
  <si>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</si>
  <si>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</si>
  <si>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</si>
  <si>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</si>
  <si>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</si>
  <si>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</si>
  <si>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</si>
  <si>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</si>
  <si>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</si>
  <si>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</si>
  <si>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</si>
  <si>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</si>
  <si>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</si>
  <si>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</si>
  <si>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</si>
  <si>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</si>
  <si>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</si>
  <si>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</si>
  <si>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</si>
  <si>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</si>
  <si>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</si>
  <si>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</si>
  <si>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</si>
  <si>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</si>
  <si>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</si>
  <si>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</si>
  <si>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</si>
  <si>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</si>
  <si>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</si>
  <si>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</si>
  <si>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</si>
  <si>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</si>
  <si>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</si>
  <si>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</si>
  <si>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</si>
  <si>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</si>
  <si>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</si>
  <si>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</si>
  <si>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</si>
  <si>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</si>
  <si>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</si>
  <si>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</si>
  <si>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</si>
  <si>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</si>
  <si>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</si>
  <si>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</si>
  <si>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</si>
  <si>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</si>
  <si>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</si>
  <si>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</si>
  <si>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</si>
  <si>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</si>
  <si>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</si>
  <si>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</si>
  <si>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</si>
  <si>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</si>
  <si>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</si>
  <si>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</si>
  <si>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</si>
  <si>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</si>
  <si>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</si>
  <si>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</si>
  <si>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</si>
  <si>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</si>
  <si>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</si>
  <si>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</si>
  <si>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</si>
  <si>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</si>
  <si>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</si>
  <si>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</si>
  <si>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</si>
  <si>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</si>
  <si>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</si>
  <si>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</si>
  <si>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</si>
  <si>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</si>
  <si>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</si>
  <si>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</si>
  <si>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</si>
  <si>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</si>
  <si>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</si>
  <si>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</si>
  <si>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</si>
  <si>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</si>
  <si>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</si>
  <si>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</si>
  <si>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</si>
  <si>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</si>
  <si>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</si>
  <si>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</si>
  <si>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</si>
  <si>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</si>
  <si>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</si>
  <si>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</si>
  <si>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</si>
  <si>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</si>
  <si>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</si>
  <si>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</si>
  <si>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</si>
  <si>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</si>
  <si>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</si>
  <si>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</si>
  <si>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</si>
  <si>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</si>
  <si>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</si>
  <si>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</si>
  <si>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</si>
  <si>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</si>
  <si>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</si>
  <si>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</si>
  <si>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</si>
  <si>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</si>
  <si>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</si>
  <si>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</si>
  <si>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</si>
  <si>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</si>
  <si>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</si>
  <si>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</si>
  <si>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</si>
  <si>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</si>
  <si>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</si>
  <si>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</si>
  <si>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</si>
  <si>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</si>
  <si>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</si>
  <si>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</si>
  <si>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</si>
  <si>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</si>
  <si>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</si>
  <si>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</si>
  <si>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</si>
  <si>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</si>
  <si>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</si>
  <si>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</si>
  <si>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</si>
  <si>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</si>
  <si>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</si>
  <si>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</si>
  <si>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</si>
  <si>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</si>
  <si>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</si>
  <si>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</si>
  <si>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</si>
  <si>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</si>
  <si>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</si>
  <si>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</si>
  <si>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</si>
  <si>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</si>
  <si>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</si>
  <si>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</si>
  <si>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</si>
  <si>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</si>
  <si>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</si>
  <si>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</si>
  <si>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</si>
  <si>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</si>
  <si>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</si>
  <si>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</si>
  <si>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</si>
  <si>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</si>
  <si>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</si>
  <si>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</si>
  <si>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</si>
  <si>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</si>
  <si>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</si>
  <si>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</si>
  <si>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</si>
  <si>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</si>
  <si>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</si>
  <si>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</si>
  <si>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</si>
  <si>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</si>
  <si>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</si>
  <si>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</si>
  <si>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</si>
  <si>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</si>
  <si>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</si>
  <si>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</si>
  <si>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</si>
  <si>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</si>
  <si>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</si>
  <si>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</si>
  <si>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</si>
  <si>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</si>
  <si>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</si>
  <si>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</si>
  <si>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</si>
  <si>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</si>
  <si>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</si>
  <si>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</si>
  <si>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</si>
  <si>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</si>
  <si>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</si>
  <si>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</si>
  <si>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</si>
  <si>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</si>
  <si>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</si>
  <si>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</si>
  <si>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</si>
  <si>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</si>
  <si>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</si>
  <si>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</si>
  <si>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</si>
  <si>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</si>
  <si>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</si>
  <si>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</si>
  <si>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</si>
  <si>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</si>
  <si>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</si>
  <si>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</si>
  <si>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</si>
  <si>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</si>
  <si>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</si>
  <si>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</si>
  <si>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</si>
  <si>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</si>
  <si>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</si>
  <si>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</si>
  <si>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</si>
  <si>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</si>
  <si>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</si>
  <si>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</si>
  <si>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</si>
  <si>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</si>
  <si>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</si>
  <si>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</si>
  <si>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</si>
  <si>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</si>
  <si>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</si>
  <si>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</si>
  <si>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</si>
  <si>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</si>
  <si>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</si>
  <si>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</si>
  <si>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</si>
  <si>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</si>
  <si>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</si>
  <si>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</si>
  <si>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</si>
  <si>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</si>
  <si>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</si>
  <si>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</si>
  <si>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</si>
  <si>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</si>
  <si>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</si>
  <si>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</si>
  <si>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</si>
  <si>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</si>
  <si>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</si>
  <si>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</si>
  <si>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</si>
  <si>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</si>
  <si>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</si>
  <si>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</si>
  <si>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</si>
  <si>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</si>
  <si>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</si>
  <si>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</si>
  <si>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</si>
  <si>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</si>
  <si>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</si>
  <si>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</si>
  <si>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</si>
  <si>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</si>
  <si>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</si>
  <si>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</si>
  <si>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</si>
  <si>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</si>
  <si>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</si>
  <si>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</si>
  <si>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</si>
  <si>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</si>
  <si>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</si>
  <si>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</si>
  <si>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</si>
  <si>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</si>
  <si>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</si>
  <si>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</si>
  <si>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</si>
  <si>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</si>
  <si>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</si>
  <si>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</si>
  <si>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</si>
  <si>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</si>
  <si>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</si>
  <si>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</si>
  <si>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</si>
  <si>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</si>
  <si>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</si>
  <si>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</si>
  <si>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</si>
  <si>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</si>
  <si>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</si>
  <si>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</si>
  <si>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</si>
  <si>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</si>
  <si>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</si>
  <si>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</si>
  <si>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</si>
  <si>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</si>
  <si>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</si>
  <si>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</si>
  <si>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</si>
  <si>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</si>
  <si>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</si>
  <si>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</si>
  <si>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</si>
  <si>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</si>
  <si>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</si>
  <si>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</si>
  <si>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</si>
  <si>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</si>
  <si>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</si>
  <si>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</si>
  <si>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</si>
  <si>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</si>
  <si>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</si>
  <si>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</si>
  <si>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</si>
  <si>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</si>
  <si>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</si>
  <si>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</si>
  <si>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</si>
  <si>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</si>
  <si>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</si>
  <si>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</si>
  <si>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</si>
  <si>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</si>
  <si>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</si>
  <si>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</si>
  <si>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</si>
  <si>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</si>
  <si>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</si>
  <si>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</si>
  <si>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</si>
  <si>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</si>
  <si>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</si>
  <si>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</si>
  <si>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</si>
  <si>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</si>
  <si>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</si>
  <si>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</si>
  <si>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</si>
  <si>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</si>
  <si>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</si>
  <si>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</si>
  <si>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</si>
  <si>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</si>
  <si>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</si>
  <si>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</si>
  <si>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</si>
  <si>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</si>
  <si>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</si>
  <si>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</si>
  <si>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</si>
  <si>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</si>
  <si>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</si>
  <si>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</si>
  <si>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</si>
  <si>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</si>
  <si>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</si>
  <si>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</si>
  <si>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</si>
  <si>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</si>
  <si>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</si>
  <si>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</si>
  <si>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</si>
  <si>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</si>
  <si>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</si>
  <si>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</si>
  <si>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</si>
  <si>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</si>
  <si>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</si>
  <si>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</si>
  <si>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</si>
  <si>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</si>
  <si>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</si>
  <si>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</si>
  <si>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</si>
  <si>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</si>
  <si>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</si>
  <si>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</si>
  <si>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</si>
  <si>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</si>
  <si>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</si>
  <si>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</si>
  <si>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</si>
  <si>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</si>
  <si>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</si>
  <si>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</si>
  <si>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</si>
  <si>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</si>
  <si>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</si>
  <si>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</si>
  <si>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</si>
  <si>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</si>
  <si>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</si>
  <si>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</si>
  <si>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</si>
  <si>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</si>
  <si>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</si>
  <si>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</si>
  <si>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</si>
  <si>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</si>
  <si>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</si>
  <si>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</si>
  <si>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</si>
  <si>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</si>
  <si>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</si>
  <si>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</si>
  <si>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</si>
  <si>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</si>
  <si>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</si>
  <si>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</si>
  <si>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</si>
  <si>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</si>
  <si>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</si>
  <si>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</si>
  <si>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</si>
  <si>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</si>
  <si>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</si>
  <si>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</si>
  <si>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</si>
  <si>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</si>
  <si>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</si>
  <si>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</si>
  <si>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</si>
  <si>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</si>
  <si>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</si>
  <si>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</si>
  <si>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</si>
  <si>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</si>
  <si>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</si>
  <si>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</si>
  <si>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</si>
  <si>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</si>
  <si>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</si>
  <si>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</si>
  <si>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</si>
  <si>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</si>
  <si>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</si>
  <si>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</si>
  <si>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</si>
  <si>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</si>
  <si>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</si>
  <si>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</si>
  <si>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</si>
  <si>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</si>
  <si>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</si>
  <si>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</si>
  <si>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</si>
  <si>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</si>
  <si>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</si>
  <si>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</si>
  <si>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</si>
  <si>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</si>
  <si>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</si>
  <si>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</si>
  <si>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</si>
  <si>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</si>
  <si>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</si>
  <si>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</si>
  <si>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</si>
  <si>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</si>
  <si>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</si>
  <si>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</si>
  <si>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</si>
  <si>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</si>
  <si>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</si>
  <si>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</si>
  <si>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</si>
  <si>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</si>
  <si>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</si>
  <si>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</si>
  <si>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</si>
  <si>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</si>
  <si>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</si>
  <si>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</si>
  <si>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</si>
  <si>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</si>
  <si>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</si>
  <si>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</si>
  <si>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</si>
  <si>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</si>
  <si>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</si>
  <si>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</si>
  <si>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</si>
  <si>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</si>
  <si>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</si>
  <si>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</si>
  <si>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</si>
  <si>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</si>
  <si>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</si>
  <si>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</si>
  <si>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</si>
  <si>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</si>
  <si>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</si>
  <si>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</si>
  <si>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</si>
  <si>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</si>
  <si>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</si>
  <si>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</si>
  <si>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</si>
  <si>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</si>
  <si>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</si>
  <si>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</si>
  <si>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</si>
  <si>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</si>
  <si>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</si>
  <si>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</si>
  <si>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</si>
  <si>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</si>
  <si>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</si>
  <si>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</si>
  <si>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</si>
  <si>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</si>
  <si>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</si>
  <si>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</si>
  <si>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</si>
  <si>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</si>
  <si>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</si>
  <si>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</si>
  <si>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</si>
  <si>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</si>
  <si>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</si>
  <si>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</si>
  <si>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</si>
  <si>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</si>
  <si>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</si>
  <si>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</si>
  <si>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</si>
  <si>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</si>
  <si>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</si>
  <si>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</si>
  <si>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</si>
  <si>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</si>
  <si>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</si>
  <si>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</si>
  <si>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</si>
  <si>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</si>
  <si>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</si>
  <si>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</si>
  <si>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</si>
  <si>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</si>
  <si>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</si>
  <si>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</si>
  <si>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</si>
  <si>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</si>
  <si>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</si>
  <si>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</si>
  <si>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</si>
  <si>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</si>
  <si>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</si>
  <si>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</si>
  <si>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</si>
  <si>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</si>
  <si>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</si>
  <si>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</si>
  <si>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</si>
  <si>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</si>
  <si>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</si>
  <si>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</si>
  <si>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</si>
  <si>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</si>
  <si>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</si>
  <si>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</si>
  <si>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</si>
  <si>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</si>
  <si>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</si>
  <si>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</si>
  <si>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</si>
  <si>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</si>
  <si>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</si>
  <si>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</si>
  <si>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</si>
  <si>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</si>
  <si>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</si>
  <si>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</si>
  <si>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</si>
  <si>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</si>
  <si>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</si>
  <si>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</si>
  <si>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</si>
  <si>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</si>
  <si>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</si>
  <si>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</si>
  <si>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</si>
  <si>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</si>
  <si>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</si>
  <si>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</si>
  <si>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</si>
  <si>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</si>
  <si>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</si>
  <si>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</si>
  <si>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</si>
  <si>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</si>
  <si>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</si>
  <si>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</si>
  <si>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</si>
  <si>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</si>
  <si>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</si>
  <si>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</si>
  <si>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</si>
  <si>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</si>
  <si>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</si>
  <si>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</si>
  <si>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</si>
  <si>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</si>
  <si>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</si>
  <si>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</si>
  <si>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</si>
  <si>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</si>
  <si>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</si>
  <si>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</si>
  <si>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</si>
  <si>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</si>
  <si>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</si>
  <si>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</si>
  <si>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</si>
  <si>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</si>
  <si>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</si>
  <si>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</si>
  <si>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</si>
  <si>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</si>
  <si>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</si>
  <si>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</si>
  <si>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</si>
  <si>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</si>
  <si>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</si>
  <si>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</si>
  <si>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</si>
  <si>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</si>
  <si>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</si>
  <si>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</si>
  <si>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</si>
  <si>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</si>
  <si>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</si>
  <si>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</si>
  <si>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</si>
  <si>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</si>
  <si>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</si>
  <si>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</si>
  <si>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</si>
  <si>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</si>
  <si>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</si>
  <si>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</si>
  <si>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</si>
  <si>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</si>
  <si>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</si>
  <si>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</si>
  <si>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</si>
  <si>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</si>
  <si>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</si>
  <si>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</si>
  <si>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</si>
  <si>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</si>
  <si>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</si>
  <si>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</si>
  <si>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</si>
  <si>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</si>
  <si>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</si>
  <si>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</si>
  <si>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</si>
  <si>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</si>
  <si>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</si>
  <si>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</si>
  <si>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</si>
  <si>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</si>
  <si>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</si>
  <si>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</si>
  <si>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</si>
  <si>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</si>
  <si>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</si>
  <si>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</si>
  <si>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</si>
  <si>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</si>
  <si>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</si>
  <si>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</si>
  <si>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</si>
  <si>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</si>
  <si>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</si>
  <si>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</si>
  <si>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</si>
  <si>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</si>
  <si>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</si>
  <si>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</si>
  <si>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</si>
  <si>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</si>
  <si>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</si>
  <si>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</si>
  <si>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</si>
  <si>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</si>
  <si>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</si>
  <si>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</si>
  <si>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</si>
  <si>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</si>
  <si>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</si>
  <si>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</si>
  <si>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</si>
  <si>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</si>
  <si>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</si>
  <si>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</si>
  <si>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</si>
  <si>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</si>
  <si>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</si>
  <si>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</si>
  <si>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</si>
  <si>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</si>
  <si>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</si>
  <si>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</si>
  <si>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</si>
  <si>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</si>
  <si>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</si>
  <si>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</si>
  <si>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</si>
  <si>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</si>
  <si>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</si>
  <si>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</si>
  <si>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</si>
  <si>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</si>
  <si>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</si>
  <si>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</si>
  <si>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</si>
  <si>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</si>
  <si>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</si>
  <si>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</si>
  <si>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</si>
  <si>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</si>
  <si>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</si>
  <si>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</si>
  <si>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</si>
  <si>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</si>
  <si>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</si>
  <si>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</si>
  <si>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</si>
  <si>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</si>
  <si>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</si>
  <si>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</si>
  <si>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</si>
  <si>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</si>
  <si>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</si>
  <si>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</si>
  <si>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</si>
  <si>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</si>
  <si>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</si>
  <si>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</si>
  <si>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</si>
  <si>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</si>
  <si>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</si>
  <si>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</si>
  <si>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</si>
  <si>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</si>
  <si>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</si>
  <si>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</si>
  <si>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</si>
  <si>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</si>
  <si>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</si>
  <si>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</si>
  <si>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</si>
  <si>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</si>
  <si>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</si>
  <si>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</si>
  <si>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</si>
  <si>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</si>
  <si>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</si>
  <si>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</si>
  <si>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</si>
  <si>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</si>
  <si>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</si>
  <si>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</si>
  <si>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</si>
  <si>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</si>
  <si>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</si>
  <si>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</si>
  <si>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</si>
  <si>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</si>
  <si>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</si>
  <si>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</si>
  <si>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</si>
  <si>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</si>
  <si>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</si>
  <si>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</si>
  <si>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</si>
  <si>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</si>
  <si>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</si>
  <si>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</si>
  <si>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</si>
  <si>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</si>
  <si>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</si>
  <si>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</si>
  <si>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</si>
  <si>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</si>
  <si>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</si>
  <si>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</si>
  <si>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</si>
  <si>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</si>
  <si>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</si>
  <si>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</si>
  <si>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</si>
  <si>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</si>
  <si>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</si>
  <si>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</si>
  <si>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</si>
  <si>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</si>
  <si>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</si>
  <si>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</si>
  <si>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</si>
  <si>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</si>
  <si>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</si>
  <si>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</si>
  <si>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</si>
  <si>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</si>
  <si>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</si>
  <si>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</si>
  <si>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</si>
  <si>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</si>
  <si>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</si>
  <si>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</si>
  <si>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</si>
  <si>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</si>
  <si>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</si>
  <si>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</si>
  <si>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</si>
  <si>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</si>
  <si>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</si>
  <si>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</si>
  <si>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</si>
  <si>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</si>
  <si>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</si>
  <si>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</si>
  <si>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</si>
  <si>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</si>
  <si>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</si>
  <si>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</si>
  <si>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</si>
  <si>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</si>
  <si>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</si>
  <si>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</si>
  <si>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</si>
  <si>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</si>
  <si>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</si>
  <si>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</si>
  <si>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</si>
  <si>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</si>
  <si>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</si>
  <si>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</si>
  <si>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</si>
  <si>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</si>
  <si>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</si>
  <si>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</si>
  <si>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</si>
  <si>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</si>
  <si>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</si>
  <si>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</si>
  <si>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</si>
  <si>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</si>
  <si>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</si>
  <si>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</si>
  <si>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</si>
  <si>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</si>
  <si>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</si>
  <si>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</si>
  <si>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</si>
  <si>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</si>
  <si>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</si>
  <si>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</si>
  <si>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</si>
  <si>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</si>
  <si>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</si>
  <si>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</si>
  <si>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</si>
  <si>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</si>
  <si>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</si>
  <si>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</si>
  <si>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</si>
  <si>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</si>
  <si>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</si>
  <si>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</si>
  <si>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</si>
  <si>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</si>
  <si>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</si>
  <si>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</si>
  <si>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</si>
  <si>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</si>
  <si>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</si>
  <si>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</si>
  <si>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</si>
  <si>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</si>
  <si>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</si>
  <si>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</si>
  <si>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</si>
  <si>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</si>
  <si>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</si>
  <si>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</si>
  <si>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</si>
  <si>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</si>
  <si>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</si>
  <si>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</si>
  <si>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</si>
  <si>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</si>
  <si>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</si>
  <si>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</si>
  <si>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</si>
  <si>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</si>
  <si>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</si>
  <si>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</si>
  <si>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</si>
  <si>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</si>
  <si>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</si>
  <si>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</si>
  <si>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</si>
  <si>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</si>
  <si>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</si>
  <si>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</si>
  <si>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</si>
  <si>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</si>
  <si>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</si>
  <si>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</si>
  <si>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</si>
  <si>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</si>
  <si>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</si>
  <si>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</si>
  <si>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</si>
  <si>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</si>
  <si>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</si>
  <si>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</si>
  <si>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</si>
  <si>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</si>
  <si>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</si>
  <si>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</si>
  <si>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</si>
  <si>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</si>
  <si>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</si>
  <si>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</si>
  <si>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</si>
  <si>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</si>
  <si>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</si>
  <si>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</si>
  <si>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</si>
  <si>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</si>
  <si>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</si>
  <si>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</si>
  <si>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</si>
  <si>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</si>
  <si>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</si>
  <si>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</si>
  <si>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</si>
  <si>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</si>
  <si>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</si>
  <si>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</si>
  <si>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</si>
  <si>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</si>
  <si>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</si>
  <si>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</si>
  <si>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</si>
  <si>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</si>
  <si>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</si>
  <si>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</si>
  <si>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</si>
  <si>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</si>
  <si>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</si>
  <si>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</si>
  <si>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</si>
  <si>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</si>
  <si>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</si>
  <si>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</si>
  <si>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</si>
  <si>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</si>
  <si>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</si>
  <si>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</si>
  <si>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</si>
  <si>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</si>
  <si>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</si>
  <si>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</si>
  <si>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</si>
  <si>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</si>
  <si>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</si>
  <si>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</si>
  <si>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</si>
  <si>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</si>
  <si>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</si>
  <si>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</si>
  <si>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</si>
  <si>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</si>
  <si>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</si>
  <si>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</si>
  <si>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</si>
  <si>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</si>
  <si>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</si>
  <si>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</si>
  <si>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</si>
  <si>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</si>
  <si>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</si>
  <si>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</si>
  <si>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</si>
  <si>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</si>
  <si>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</si>
  <si>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</si>
  <si>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</si>
  <si>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</si>
  <si>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</si>
  <si>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</si>
  <si>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</si>
  <si>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</si>
  <si>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</si>
  <si>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</si>
  <si>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</si>
  <si>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</si>
  <si>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</si>
  <si>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</si>
  <si>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</si>
  <si>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</si>
  <si>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</si>
  <si>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</si>
  <si>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</si>
  <si>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</si>
  <si>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</si>
  <si>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</si>
  <si>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</si>
  <si>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</si>
  <si>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</si>
  <si>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</si>
  <si>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</si>
  <si>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</si>
  <si>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</si>
  <si>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</si>
  <si>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</si>
  <si>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</si>
  <si>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</si>
  <si>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</si>
  <si>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</si>
  <si>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</si>
  <si>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</si>
  <si>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</si>
  <si>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</si>
  <si>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</si>
  <si>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</si>
  <si>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</si>
  <si>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</si>
  <si>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</si>
  <si>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</si>
  <si>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</si>
  <si>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</si>
  <si>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</si>
  <si>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</si>
  <si>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</si>
  <si>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</si>
  <si>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</si>
  <si>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</si>
  <si>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</si>
  <si>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</si>
  <si>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</si>
  <si>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</si>
  <si>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</si>
  <si>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</si>
  <si>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</si>
  <si>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</si>
  <si>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</si>
  <si>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</si>
  <si>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</si>
  <si>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</si>
  <si>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</si>
  <si>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</si>
  <si>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</si>
  <si>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</si>
  <si>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</si>
  <si>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</si>
  <si>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</si>
  <si>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</si>
  <si>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</si>
  <si>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</si>
  <si>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</si>
  <si>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</si>
  <si>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</si>
  <si>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</si>
  <si>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</si>
  <si>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</si>
  <si>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</si>
  <si>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</si>
  <si>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</si>
  <si>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</si>
  <si>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</si>
  <si>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</si>
  <si>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</si>
  <si>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</si>
  <si>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</si>
  <si>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</si>
  <si>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</si>
  <si>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</si>
  <si>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</si>
  <si>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</si>
  <si>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</si>
  <si>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</si>
  <si>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</si>
  <si>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</si>
  <si>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</si>
  <si>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</si>
  <si>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</si>
  <si>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</si>
  <si>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</si>
  <si>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</si>
  <si>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</si>
  <si>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</si>
  <si>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</si>
  <si>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</si>
  <si>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</si>
  <si>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</si>
  <si>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</si>
  <si>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</si>
  <si>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</si>
  <si>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</si>
  <si>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</si>
  <si>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</si>
  <si>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</si>
  <si>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</si>
  <si>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</si>
  <si>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</si>
  <si>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</si>
  <si>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</si>
  <si>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</si>
  <si>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</si>
  <si>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</si>
  <si>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</si>
  <si>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</si>
  <si>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</si>
  <si>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</si>
  <si>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</si>
  <si>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</si>
  <si>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</si>
  <si>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</si>
  <si>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</si>
  <si>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</si>
  <si>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</si>
  <si>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</si>
  <si>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</si>
  <si>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</si>
  <si>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</si>
  <si>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</si>
  <si>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</si>
  <si>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</si>
  <si>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</si>
  <si>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</si>
  <si>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</si>
  <si>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</si>
  <si>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</si>
  <si>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</si>
  <si>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</si>
  <si>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</si>
  <si>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</si>
  <si>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</si>
  <si>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</si>
  <si>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</si>
  <si>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</si>
  <si>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</si>
  <si>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</si>
  <si>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</si>
  <si>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</si>
  <si>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</si>
  <si>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</si>
  <si>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</si>
  <si>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</si>
  <si>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</si>
  <si>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</si>
  <si>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</si>
  <si>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</si>
  <si>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</si>
  <si>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</si>
  <si>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</si>
  <si>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</si>
  <si>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</si>
  <si>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</si>
  <si>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</si>
  <si>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</si>
  <si>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</si>
  <si>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</si>
  <si>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</si>
  <si>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</si>
  <si>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</si>
  <si>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</si>
  <si>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</si>
  <si>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</si>
  <si>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</si>
  <si>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</si>
  <si>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</si>
  <si>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</si>
  <si>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</si>
  <si>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</si>
  <si>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</si>
  <si>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</si>
  <si>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</si>
  <si>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</si>
  <si>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</si>
  <si>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</si>
  <si>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</si>
  <si>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</si>
  <si>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</si>
  <si>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</si>
  <si>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</si>
  <si>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</si>
  <si>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</si>
  <si>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</si>
  <si>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</si>
  <si>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</si>
  <si>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</si>
  <si>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</si>
  <si>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</si>
  <si>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</si>
  <si>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</si>
  <si>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</si>
  <si>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</si>
  <si>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</si>
  <si>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</si>
  <si>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</si>
  <si>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</si>
  <si>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</si>
  <si>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</si>
  <si>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</si>
  <si>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</si>
  <si>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</si>
  <si>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</si>
  <si>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</si>
  <si>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</si>
  <si>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</si>
  <si>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</si>
  <si>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</si>
  <si>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</si>
  <si>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</si>
  <si>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</si>
  <si>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</si>
  <si>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</si>
  <si>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</si>
  <si>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</si>
  <si>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</si>
  <si>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</si>
  <si>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</si>
  <si>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</si>
  <si>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</si>
  <si>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</si>
  <si>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</si>
  <si>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</si>
  <si>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</si>
  <si>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</si>
  <si>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</si>
  <si>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</si>
  <si>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</si>
  <si>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</si>
  <si>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</si>
  <si>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</si>
  <si>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</si>
  <si>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</si>
  <si>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</si>
  <si>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</si>
  <si>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</si>
  <si>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</si>
  <si>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</si>
  <si>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</si>
  <si>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</si>
  <si>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</si>
  <si>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</si>
  <si>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</si>
  <si>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</si>
  <si>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</si>
  <si>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</si>
  <si>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</si>
  <si>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</si>
  <si>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</si>
  <si>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</si>
  <si>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</si>
  <si>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</si>
  <si>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</si>
  <si>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</si>
  <si>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</si>
  <si>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</si>
  <si>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</si>
  <si>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</si>
  <si>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</si>
  <si>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</si>
  <si>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</si>
  <si>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</si>
  <si>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</si>
  <si>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</si>
  <si>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</si>
  <si>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</si>
  <si>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</si>
  <si>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</si>
  <si>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</si>
  <si>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</si>
  <si>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</si>
  <si>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</si>
  <si>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</si>
  <si>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</si>
  <si>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</si>
  <si>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</si>
  <si>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</si>
  <si>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</si>
  <si>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</si>
  <si>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</si>
  <si>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</si>
  <si>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</si>
  <si>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</si>
  <si>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</si>
  <si>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</si>
  <si>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</si>
  <si>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</si>
  <si>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</si>
  <si>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</si>
  <si>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</si>
  <si>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</si>
  <si>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</si>
  <si>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</si>
  <si>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</si>
  <si>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</si>
  <si>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</si>
  <si>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</si>
  <si>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</si>
  <si>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</si>
  <si>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</si>
  <si>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</si>
  <si>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</si>
  <si>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</si>
  <si>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</si>
  <si>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</si>
  <si>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</si>
  <si>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</si>
  <si>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</si>
  <si>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</si>
  <si>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</si>
  <si>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</si>
  <si>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</si>
  <si>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</si>
  <si>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</si>
  <si>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</si>
  <si>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</si>
  <si>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</si>
  <si>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</si>
  <si>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</si>
  <si>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</si>
  <si>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</si>
  <si>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</si>
  <si>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</si>
  <si>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</si>
  <si>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</si>
  <si>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</si>
  <si>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</si>
  <si>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</si>
  <si>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</si>
  <si>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</si>
  <si>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</si>
  <si>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</si>
  <si>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</si>
  <si>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</si>
  <si>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</si>
  <si>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</si>
  <si>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</si>
  <si>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</si>
  <si>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</si>
  <si>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</si>
  <si>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</si>
  <si>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</si>
  <si>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</si>
  <si>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</si>
  <si>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</si>
  <si>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</si>
  <si>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</si>
  <si>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</si>
  <si>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</si>
  <si>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</si>
  <si>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</si>
  <si>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</si>
  <si>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</si>
  <si>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</si>
  <si>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</si>
  <si>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</si>
  <si>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</si>
  <si>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</si>
  <si>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</si>
  <si>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</si>
  <si>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</si>
  <si>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</si>
  <si>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</si>
  <si>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</si>
  <si>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</si>
  <si>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</si>
  <si>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</si>
  <si>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</si>
  <si>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</si>
  <si>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</si>
  <si>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</si>
  <si>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</si>
  <si>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</si>
  <si>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</si>
  <si>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</si>
  <si>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</si>
  <si>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</si>
  <si>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</si>
  <si>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</si>
  <si>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</si>
  <si>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</si>
  <si>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</si>
  <si>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</si>
  <si>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</si>
  <si>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</si>
  <si>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</si>
  <si>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</si>
  <si>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</si>
  <si>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</si>
  <si>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</si>
  <si>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</si>
  <si>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</si>
  <si>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</si>
  <si>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</si>
  <si>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</si>
  <si>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</si>
  <si>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</si>
  <si>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</si>
  <si>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</si>
  <si>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</si>
  <si>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</si>
  <si>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</si>
  <si>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</si>
  <si>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</si>
  <si>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</si>
  <si>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</si>
  <si>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</si>
  <si>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</si>
  <si>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</si>
  <si>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</si>
  <si>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</si>
  <si>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</si>
  <si>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</si>
  <si>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</si>
  <si>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</si>
  <si>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</si>
  <si>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</si>
  <si>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</si>
  <si>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</si>
  <si>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</si>
  <si>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</si>
  <si>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</si>
  <si>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</si>
  <si>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</si>
  <si>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</si>
  <si>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</si>
  <si>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</si>
  <si>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</si>
  <si>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</si>
  <si>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</si>
  <si>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</si>
  <si>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</si>
  <si>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</si>
  <si>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</si>
  <si>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</si>
  <si>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</si>
  <si>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</si>
  <si>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</si>
  <si>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</si>
  <si>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</si>
  <si>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</si>
  <si>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</si>
  <si>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</si>
  <si>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</si>
  <si>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</si>
  <si>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</si>
  <si>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</si>
  <si>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</si>
  <si>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</si>
  <si>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</si>
  <si>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</si>
  <si>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</si>
  <si>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</si>
  <si>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</si>
  <si>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</si>
  <si>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</si>
  <si>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</si>
  <si>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</si>
  <si>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</si>
  <si>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</si>
  <si>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</si>
  <si>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</si>
  <si>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</si>
  <si>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</si>
  <si>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</si>
  <si>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</si>
  <si>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</si>
  <si>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</si>
  <si>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</si>
  <si>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</si>
  <si>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</si>
  <si>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</si>
  <si>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</si>
  <si>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</si>
  <si>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</si>
  <si>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</si>
  <si>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</si>
  <si>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</si>
  <si>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</si>
  <si>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</si>
  <si>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</si>
  <si>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</si>
  <si>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</si>
  <si>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</si>
  <si>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</si>
  <si>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</si>
  <si>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</si>
  <si>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</si>
  <si>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</si>
  <si>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</si>
  <si>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</si>
  <si>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</si>
  <si>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</si>
  <si>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</si>
  <si>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</si>
  <si>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</si>
  <si>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</si>
  <si>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</si>
  <si>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</si>
  <si>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</si>
  <si>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</si>
  <si>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</si>
  <si>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</si>
  <si>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</si>
  <si>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</si>
  <si>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</si>
  <si>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</si>
  <si>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</si>
  <si>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</si>
  <si>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</si>
  <si>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</si>
  <si>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</si>
  <si>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</si>
  <si>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</si>
  <si>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</si>
  <si>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</si>
  <si>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</si>
  <si>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</si>
  <si>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</si>
  <si>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</si>
  <si>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</si>
  <si>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</si>
  <si>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</si>
  <si>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</si>
  <si>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</si>
  <si>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</si>
  <si>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</si>
  <si>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</si>
  <si>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</si>
  <si>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</si>
  <si>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</si>
  <si>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</si>
  <si>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</si>
  <si>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</si>
  <si>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</si>
  <si>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</si>
  <si>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</si>
  <si>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</si>
  <si>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</si>
  <si>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</si>
  <si>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</si>
  <si>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</si>
  <si>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</si>
  <si>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</si>
  <si>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</si>
  <si>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</si>
  <si>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</si>
  <si>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</si>
  <si>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</si>
  <si>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</si>
  <si>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</si>
  <si>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</si>
  <si>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</si>
  <si>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</si>
  <si>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</si>
  <si>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</si>
  <si>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</si>
  <si>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</si>
  <si>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</si>
  <si>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</si>
  <si>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</si>
  <si>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</si>
  <si>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</si>
  <si>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</si>
  <si>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</si>
  <si>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</si>
  <si>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</si>
  <si>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</si>
  <si>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</si>
  <si>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</si>
  <si>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</si>
  <si>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</si>
  <si>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</si>
  <si>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</si>
  <si>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</si>
  <si>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</si>
  <si>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</si>
  <si>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</si>
  <si>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</si>
  <si>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</si>
  <si>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</si>
  <si>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</si>
  <si>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</si>
  <si>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</si>
  <si>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</si>
  <si>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</si>
  <si>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</si>
  <si>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</si>
  <si>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</si>
  <si>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</si>
  <si>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</si>
  <si>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</si>
  <si>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</si>
  <si>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</si>
  <si>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</si>
  <si>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</si>
  <si>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</si>
  <si>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</si>
  <si>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</si>
  <si>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</si>
  <si>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</si>
  <si>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</si>
  <si>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</si>
  <si>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</si>
  <si>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</si>
  <si>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</si>
  <si>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</si>
  <si>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</si>
  <si>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</si>
  <si>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</si>
  <si>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</si>
  <si>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</si>
  <si>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</si>
  <si>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</si>
  <si>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</si>
  <si>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</si>
  <si>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</si>
  <si>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</si>
  <si>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</si>
  <si>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</si>
  <si>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</si>
  <si>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</si>
  <si>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</si>
  <si>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</si>
  <si>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</si>
  <si>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</si>
  <si>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</si>
  <si>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</si>
  <si>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</si>
  <si>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</si>
  <si>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</si>
  <si>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</si>
  <si>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</si>
  <si>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</si>
  <si>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</si>
  <si>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</si>
  <si>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</si>
  <si>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</si>
  <si>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</si>
  <si>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</si>
  <si>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</si>
  <si>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</si>
  <si>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</si>
  <si>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</si>
  <si>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</si>
  <si>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</si>
  <si>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</si>
  <si>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</si>
  <si>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</si>
  <si>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</si>
  <si>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</si>
  <si>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</si>
  <si>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</si>
  <si>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</si>
  <si>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</si>
  <si>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</si>
  <si>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</si>
  <si>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</si>
  <si>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</si>
  <si>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</si>
  <si>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</si>
  <si>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</si>
  <si>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</si>
  <si>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</si>
  <si>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</si>
  <si>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</si>
  <si>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</si>
  <si>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</si>
  <si>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</si>
  <si>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</si>
  <si>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</si>
  <si>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</si>
  <si>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</si>
  <si>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</si>
  <si>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</si>
  <si>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</si>
  <si>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</si>
  <si>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</si>
  <si>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</si>
  <si>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</si>
  <si>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</si>
  <si>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</si>
  <si>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</si>
  <si>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</si>
  <si>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</si>
  <si>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</si>
  <si>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</si>
  <si>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</si>
  <si>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</si>
  <si>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</si>
  <si>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</si>
  <si>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</si>
  <si>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</si>
  <si>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</si>
  <si>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</si>
  <si>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</si>
  <si>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</si>
  <si>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</si>
  <si>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</si>
  <si>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</si>
  <si>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</si>
  <si>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</si>
  <si>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</si>
  <si>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</si>
  <si>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</si>
  <si>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</si>
  <si>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</si>
  <si>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</si>
  <si>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</si>
  <si>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</si>
  <si>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</si>
  <si>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</si>
  <si>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</si>
  <si>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</si>
  <si>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</si>
  <si>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</si>
  <si>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</si>
  <si>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</si>
  <si>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</si>
  <si>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</si>
  <si>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</si>
  <si>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</si>
  <si>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</si>
  <si>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</si>
  <si>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</si>
  <si>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</si>
  <si>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</si>
  <si>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</si>
  <si>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</si>
  <si>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</si>
  <si>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</si>
  <si>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</si>
  <si>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</si>
  <si>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</si>
  <si>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</si>
  <si>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</si>
  <si>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</si>
  <si>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</si>
  <si>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</si>
  <si>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</si>
  <si>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</si>
  <si>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</si>
  <si>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</si>
  <si>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</si>
  <si>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</si>
  <si>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</si>
  <si>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</si>
  <si>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</si>
  <si>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</si>
  <si>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</si>
  <si>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</si>
  <si>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</si>
  <si>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</si>
  <si>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</si>
  <si>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</si>
  <si>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</si>
  <si>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</si>
  <si>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</si>
  <si>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</si>
  <si>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</si>
  <si>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</si>
  <si>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</si>
  <si>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</si>
  <si>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</si>
  <si>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</si>
  <si>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</si>
  <si>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</si>
  <si>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</si>
  <si>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</si>
  <si>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</si>
  <si>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</si>
  <si>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</si>
  <si>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</si>
  <si>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</si>
  <si>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</si>
  <si>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</si>
  <si>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</si>
  <si>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</si>
  <si>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</si>
  <si>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</si>
  <si>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</si>
  <si>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</si>
  <si>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</si>
  <si>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</si>
  <si>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</si>
  <si>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</si>
  <si>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</si>
  <si>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</si>
  <si>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</si>
  <si>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</si>
  <si>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</si>
  <si>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</si>
  <si>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</si>
  <si>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</si>
  <si>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</si>
  <si>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</si>
  <si>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</si>
  <si>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</si>
  <si>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</si>
  <si>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</si>
  <si>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</si>
  <si>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</si>
  <si>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</si>
  <si>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</si>
  <si>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</si>
  <si>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</si>
  <si>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</si>
  <si>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</si>
  <si>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</si>
  <si>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</si>
  <si>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</si>
  <si>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</si>
  <si>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</si>
  <si>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</si>
  <si>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</si>
  <si>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</si>
  <si>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</si>
  <si>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</si>
  <si>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</si>
  <si>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</si>
  <si>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</si>
  <si>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</si>
  <si>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</si>
  <si>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</si>
  <si>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</si>
  <si>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</si>
  <si>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</si>
  <si>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</si>
  <si>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</si>
  <si>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</si>
  <si>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</si>
  <si>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</si>
  <si>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</si>
  <si>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</si>
  <si>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</si>
  <si>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</si>
  <si>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</si>
  <si>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</si>
  <si>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</si>
  <si>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</si>
  <si>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</si>
  <si>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</si>
  <si>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</si>
  <si>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</si>
  <si>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</si>
  <si>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</si>
  <si>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</si>
  <si>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</si>
  <si>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</si>
  <si>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</si>
  <si>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</si>
  <si>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</si>
  <si>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</si>
  <si>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</si>
  <si>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</si>
  <si>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</si>
  <si>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</si>
  <si>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</si>
  <si>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</si>
  <si>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</si>
  <si>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</si>
  <si>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</si>
  <si>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</si>
  <si>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</si>
  <si>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</si>
  <si>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</si>
  <si>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</si>
  <si>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</si>
  <si>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</si>
  <si>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</si>
  <si>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</si>
  <si>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</si>
  <si>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</si>
  <si>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</si>
  <si>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</si>
  <si>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</si>
  <si>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</si>
  <si>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</si>
  <si>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</si>
  <si>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</si>
  <si>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</si>
  <si>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</si>
  <si>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</si>
  <si>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</si>
  <si>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</si>
  <si>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</si>
  <si>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</si>
  <si>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</si>
  <si>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</si>
  <si>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</si>
  <si>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</si>
  <si>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</si>
  <si>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</si>
  <si>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</si>
  <si>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</si>
  <si>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</si>
  <si>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</si>
  <si>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</si>
  <si>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</si>
  <si>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</si>
  <si>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</si>
  <si>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</si>
  <si>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</si>
  <si>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</si>
  <si>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</si>
  <si>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</si>
  <si>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</si>
  <si>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</si>
  <si>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</si>
  <si>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</si>
  <si>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</si>
  <si>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</si>
  <si>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</si>
  <si>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</si>
  <si>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</si>
  <si>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</si>
  <si>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</si>
  <si>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</si>
  <si>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</si>
  <si>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</si>
  <si>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</si>
  <si>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</si>
  <si>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</si>
  <si>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</si>
  <si>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</si>
  <si>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</si>
  <si>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</si>
  <si>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</si>
  <si>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</si>
  <si>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</si>
  <si>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</si>
  <si>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</si>
  <si>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</si>
  <si>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</si>
  <si>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</si>
  <si>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</si>
  <si>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</si>
  <si>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</si>
  <si>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</si>
  <si>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</si>
  <si>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</si>
  <si>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</si>
  <si>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</si>
  <si>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</si>
  <si>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</si>
  <si>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</si>
  <si>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</si>
  <si>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</si>
  <si>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</si>
  <si>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</si>
  <si>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</si>
  <si>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</si>
  <si>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</si>
  <si>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</si>
  <si>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</si>
  <si>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</si>
  <si>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</si>
  <si>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</si>
  <si>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</si>
  <si>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</si>
  <si>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</si>
  <si>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</si>
  <si>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</si>
  <si>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</si>
  <si>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</si>
  <si>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</si>
  <si>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</si>
  <si>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</si>
  <si>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</si>
  <si>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</si>
  <si>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</si>
  <si>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</si>
  <si>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</si>
  <si>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</si>
  <si>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</si>
  <si>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</si>
  <si>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</si>
  <si>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</si>
  <si>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</si>
  <si>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</si>
  <si>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</si>
  <si>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</si>
  <si>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</si>
  <si>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</si>
  <si>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</si>
  <si>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</si>
  <si>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</si>
  <si>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</si>
  <si>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</si>
  <si>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</si>
  <si>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</si>
  <si>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</si>
  <si>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</si>
  <si>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</si>
  <si>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</si>
  <si>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</si>
  <si>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</si>
  <si>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</si>
  <si>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</si>
  <si>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</si>
  <si>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</si>
  <si>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</si>
  <si>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</si>
  <si>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</si>
  <si>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</si>
  <si>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</si>
  <si>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</si>
  <si>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</si>
  <si>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</si>
  <si>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</si>
  <si>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</si>
  <si>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</si>
  <si>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</si>
  <si>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</si>
  <si>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</si>
  <si>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</si>
  <si>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</si>
  <si>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</si>
  <si>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</si>
  <si>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</si>
  <si>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</si>
  <si>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</si>
  <si>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</si>
  <si>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</si>
  <si>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</si>
  <si>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</si>
  <si>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</si>
  <si>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</si>
  <si>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</si>
  <si>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</si>
  <si>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</si>
  <si>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</si>
  <si>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</si>
  <si>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</si>
  <si>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</si>
  <si>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</si>
  <si>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</si>
  <si>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</si>
  <si>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</si>
  <si>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</si>
  <si>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</si>
  <si>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</si>
  <si>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</si>
  <si>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</si>
  <si>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</si>
  <si>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</si>
  <si>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</si>
  <si>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</si>
  <si>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</si>
  <si>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</si>
  <si>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</si>
  <si>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</si>
  <si>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</si>
  <si>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</si>
  <si>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</si>
  <si>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</si>
  <si>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</si>
  <si>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</si>
  <si>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</si>
  <si>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</si>
  <si>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</si>
  <si>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</si>
  <si>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</si>
  <si>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</si>
  <si>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</si>
  <si>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</si>
  <si>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</si>
  <si>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</si>
  <si>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</si>
  <si>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</si>
  <si>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</si>
  <si>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</si>
  <si>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</si>
  <si>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</si>
  <si>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</si>
  <si>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</si>
  <si>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</si>
  <si>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</si>
  <si>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</si>
  <si>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</si>
  <si>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</si>
  <si>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</si>
  <si>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</si>
  <si>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</si>
  <si>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</si>
  <si>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</si>
  <si>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</si>
  <si>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</si>
  <si>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</si>
  <si>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</si>
  <si>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</si>
  <si>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</si>
  <si>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</si>
  <si>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</si>
  <si>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</si>
  <si>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</si>
  <si>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</si>
  <si>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</si>
  <si>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</si>
  <si>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</si>
  <si>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</si>
  <si>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</si>
  <si>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</si>
  <si>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</si>
  <si>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</si>
  <si>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</si>
  <si>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</si>
  <si>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</si>
  <si>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</si>
  <si>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</si>
  <si>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</si>
  <si>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</si>
  <si>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</si>
  <si>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</si>
  <si>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</si>
  <si>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</si>
  <si>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</si>
  <si>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</si>
  <si>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</si>
  <si>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</si>
  <si>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</si>
  <si>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</si>
  <si>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</si>
  <si>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</si>
  <si>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</si>
  <si>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</si>
  <si>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</si>
  <si>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</si>
  <si>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</si>
  <si>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</si>
  <si>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</si>
  <si>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</si>
  <si>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</si>
  <si>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</si>
  <si>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</si>
  <si>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</si>
  <si>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</si>
  <si>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</si>
  <si>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</si>
  <si>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</si>
  <si>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</si>
  <si>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</si>
  <si>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</si>
  <si>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</si>
  <si>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</si>
  <si>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</si>
  <si>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</si>
  <si>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</si>
  <si>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</si>
  <si>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</si>
  <si>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</si>
  <si>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</si>
  <si>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</si>
  <si>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</si>
  <si>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</si>
  <si>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</si>
  <si>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</si>
  <si>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</si>
  <si>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</si>
  <si>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</si>
  <si>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</si>
  <si>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</si>
  <si>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</si>
  <si>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</si>
  <si>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</si>
  <si>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</si>
  <si>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</si>
  <si>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</si>
  <si>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</si>
  <si>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</si>
  <si>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</si>
  <si>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</si>
  <si>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</si>
  <si>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</si>
  <si>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</si>
  <si>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</si>
  <si>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</si>
  <si>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</si>
  <si>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</si>
  <si>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</si>
  <si>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</si>
  <si>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</si>
  <si>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</si>
  <si>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</si>
  <si>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</si>
  <si>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</si>
  <si>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</si>
  <si>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</si>
  <si>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</si>
  <si>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</si>
  <si>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</si>
  <si>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</si>
  <si>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</si>
  <si>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</si>
  <si>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</si>
  <si>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</si>
  <si>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</si>
  <si>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</si>
  <si>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</si>
  <si>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</si>
  <si>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</si>
  <si>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</si>
  <si>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</si>
  <si>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</si>
  <si>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</si>
  <si>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</si>
  <si>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</si>
  <si>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</si>
  <si>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</si>
  <si>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</si>
  <si>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</si>
  <si>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</si>
  <si>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</si>
  <si>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</si>
  <si>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</si>
  <si>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</si>
  <si>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</si>
  <si>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</si>
  <si>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</si>
  <si>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</si>
  <si>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</si>
  <si>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</si>
  <si>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</si>
  <si>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</si>
  <si>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</si>
  <si>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</si>
  <si>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</si>
  <si>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</si>
  <si>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</si>
  <si>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</si>
  <si>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</si>
  <si>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</si>
  <si>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</si>
  <si>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</si>
  <si>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</si>
  <si>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</si>
  <si>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</si>
  <si>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</si>
  <si>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</si>
  <si>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</si>
  <si>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</si>
  <si>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</si>
  <si>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</si>
  <si>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</si>
  <si>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</si>
  <si>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</si>
  <si>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</si>
  <si>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</si>
  <si>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</si>
  <si>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</si>
  <si>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</si>
  <si>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</si>
  <si>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</si>
  <si>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</si>
  <si>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</si>
  <si>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</si>
  <si>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</si>
  <si>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</si>
  <si>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</si>
  <si>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</si>
  <si>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</si>
  <si>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</si>
  <si>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</si>
  <si>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</si>
  <si>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</si>
  <si>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</si>
  <si>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</si>
  <si>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</si>
  <si>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</si>
  <si>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</si>
  <si>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</si>
  <si>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</si>
  <si>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</si>
  <si>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</si>
  <si>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</si>
  <si>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</si>
  <si>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</si>
  <si>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</si>
  <si>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</si>
  <si>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</si>
  <si>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</si>
  <si>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</si>
  <si>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</si>
  <si>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</si>
  <si>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</si>
  <si>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</si>
  <si>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</si>
  <si>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</si>
  <si>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</si>
  <si>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</si>
  <si>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</si>
  <si>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</si>
  <si>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</si>
  <si>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</si>
  <si>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</si>
  <si>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</si>
  <si>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</si>
  <si>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</si>
  <si>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</si>
  <si>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</si>
  <si>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</si>
  <si>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</si>
  <si>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</si>
  <si>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</si>
  <si>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</si>
  <si>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</si>
  <si>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</si>
  <si>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</si>
  <si>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</si>
  <si>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</si>
  <si>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</si>
  <si>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</si>
  <si>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</si>
  <si>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</si>
  <si>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</si>
  <si>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</si>
  <si>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</si>
  <si>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</si>
  <si>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</si>
  <si>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</si>
  <si>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</si>
  <si>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</si>
  <si>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</si>
  <si>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</si>
  <si>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</si>
  <si>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</si>
  <si>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</si>
  <si>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</si>
  <si>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</si>
  <si>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</si>
  <si>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</si>
  <si>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</si>
  <si>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</si>
  <si>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</si>
  <si>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</si>
  <si>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</si>
  <si>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</si>
  <si>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</si>
  <si>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</si>
  <si>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</si>
  <si>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</si>
  <si>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</si>
  <si>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</si>
  <si>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</si>
  <si>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</si>
  <si>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</si>
  <si>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</si>
  <si>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</si>
  <si>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</si>
  <si>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</si>
  <si>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</si>
  <si>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</si>
  <si>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</si>
  <si>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</si>
  <si>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</si>
  <si>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</si>
  <si>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</si>
  <si>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</si>
  <si>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</si>
  <si>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</si>
  <si>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</si>
  <si>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</si>
  <si>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</si>
  <si>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</si>
  <si>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</si>
  <si>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</si>
  <si>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</si>
  <si>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</si>
  <si>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</si>
  <si>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</si>
  <si>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</si>
  <si>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</si>
  <si>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</si>
  <si>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</si>
  <si>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</si>
  <si>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</si>
  <si>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</si>
  <si>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</si>
  <si>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</si>
  <si>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</si>
  <si>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</si>
  <si>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</si>
  <si>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</si>
  <si>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</si>
  <si>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</si>
  <si>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</si>
  <si>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</si>
  <si>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</si>
  <si>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</si>
  <si>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</si>
  <si>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</si>
  <si>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</si>
  <si>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</si>
  <si>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</si>
  <si>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</si>
  <si>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</si>
  <si>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</si>
  <si>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</si>
  <si>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</si>
  <si>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</si>
  <si>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</si>
  <si>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</si>
  <si>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</si>
  <si>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</si>
  <si>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</si>
  <si>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</si>
  <si>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</si>
  <si>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</si>
  <si>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</si>
  <si>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</si>
  <si>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</si>
  <si>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</si>
  <si>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</si>
  <si>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</si>
  <si>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</si>
  <si>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</si>
  <si>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</si>
  <si>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</si>
  <si>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</si>
  <si>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</si>
  <si>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</si>
  <si>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</si>
  <si>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</si>
  <si>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</si>
  <si>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</si>
  <si>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</si>
  <si>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</si>
  <si>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</si>
  <si>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</si>
  <si>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</si>
  <si>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</si>
  <si>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</si>
  <si>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</si>
  <si>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</si>
  <si>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</si>
  <si>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</si>
  <si>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</si>
  <si>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</si>
  <si>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</si>
  <si>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</si>
  <si>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</si>
  <si>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</si>
  <si>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</si>
  <si>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</si>
  <si>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</si>
  <si>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</si>
  <si>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</si>
  <si>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</si>
  <si>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</si>
  <si>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</si>
  <si>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</si>
  <si>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</si>
  <si>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</si>
  <si>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</si>
  <si>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</si>
  <si>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</si>
  <si>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</si>
  <si>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</si>
  <si>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</si>
  <si>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</si>
  <si>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</si>
  <si>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</si>
  <si>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</si>
  <si>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</si>
  <si>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</si>
  <si>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</si>
  <si>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</si>
  <si>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</si>
  <si>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</si>
  <si>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</si>
  <si>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</si>
  <si>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</si>
  <si>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</si>
  <si>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</si>
  <si>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</si>
  <si>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</si>
  <si>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</si>
  <si>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</si>
  <si>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</si>
  <si>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</si>
  <si>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</si>
  <si>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</si>
  <si>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</si>
  <si>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</si>
  <si>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</si>
  <si>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</si>
  <si>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</si>
  <si>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</si>
  <si>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</si>
  <si>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</si>
  <si>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</si>
  <si>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</si>
  <si>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</si>
  <si>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</si>
  <si>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</si>
  <si>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</si>
  <si>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</si>
  <si>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</si>
  <si>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</si>
  <si>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</si>
  <si>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</si>
  <si>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</si>
  <si>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</si>
  <si>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</si>
  <si>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</si>
  <si>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</si>
  <si>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</si>
  <si>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</si>
  <si>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</si>
  <si>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</si>
  <si>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</si>
  <si>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</si>
  <si>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</si>
  <si>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</si>
  <si>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</si>
  <si>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</si>
  <si>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</si>
  <si>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</si>
  <si>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</si>
  <si>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</si>
  <si>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</si>
  <si>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</si>
  <si>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</si>
  <si>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</si>
  <si>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</si>
  <si>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</si>
  <si>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</si>
  <si>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</si>
  <si>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</si>
  <si>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</si>
  <si>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</si>
  <si>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</si>
  <si>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</si>
  <si>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</si>
  <si>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</si>
  <si>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</si>
  <si>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</si>
  <si>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</si>
  <si>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</si>
  <si>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</si>
  <si>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</si>
  <si>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</si>
  <si>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</si>
  <si>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</si>
  <si>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</si>
  <si>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</si>
  <si>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</si>
  <si>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</si>
  <si>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</si>
  <si>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</si>
  <si>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</si>
  <si>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</si>
  <si>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</si>
  <si>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</si>
  <si>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</si>
  <si>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</si>
  <si>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</si>
  <si>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</si>
  <si>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</si>
  <si>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</si>
  <si>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</si>
  <si>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</si>
  <si>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</si>
  <si>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</si>
  <si>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</si>
  <si>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</si>
  <si>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</si>
  <si>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</si>
  <si>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</si>
  <si>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</si>
  <si>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</si>
  <si>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</si>
  <si>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</si>
  <si>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</si>
  <si>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</si>
  <si>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</si>
  <si>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</si>
  <si>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</si>
  <si>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</si>
  <si>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</si>
  <si>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</si>
  <si>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</si>
  <si>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</si>
  <si>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</si>
  <si>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</si>
  <si>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</si>
  <si>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</si>
  <si>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</si>
  <si>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</si>
  <si>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</si>
  <si>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</si>
  <si>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</si>
  <si>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</si>
  <si>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</si>
  <si>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</si>
  <si>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</si>
  <si>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</si>
  <si>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</si>
  <si>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</si>
  <si>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</si>
  <si>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</si>
  <si>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</si>
  <si>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</si>
  <si>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</si>
  <si>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</si>
  <si>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</si>
  <si>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</si>
  <si>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</si>
  <si>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</si>
  <si>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</si>
  <si>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</si>
  <si>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</si>
  <si>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</si>
  <si>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</si>
  <si>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</si>
  <si>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</si>
  <si>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</si>
  <si>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</si>
  <si>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</si>
  <si>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</si>
  <si>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</si>
  <si>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</si>
  <si>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</si>
  <si>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</si>
  <si>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</si>
  <si>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</si>
  <si>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</si>
  <si>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</si>
  <si>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</si>
  <si>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</si>
  <si>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</si>
  <si>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</si>
  <si>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</si>
  <si>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</si>
  <si>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</si>
  <si>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</si>
  <si>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</si>
  <si>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</si>
  <si>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</si>
  <si>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</si>
  <si>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</si>
  <si>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</si>
  <si>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</si>
  <si>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</si>
  <si>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</si>
  <si>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</si>
  <si>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</si>
  <si>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</si>
  <si>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</si>
  <si>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</si>
  <si>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</si>
  <si>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</si>
  <si>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</si>
  <si>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</si>
  <si>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</si>
  <si>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</si>
  <si>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</si>
  <si>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</si>
  <si>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</si>
  <si>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</si>
  <si>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</si>
  <si>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</si>
  <si>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</si>
  <si>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</si>
  <si>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</si>
  <si>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</si>
  <si>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</si>
  <si>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</si>
  <si>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</si>
  <si>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</si>
  <si>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</si>
  <si>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</si>
  <si>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</si>
  <si>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</si>
  <si>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</si>
  <si>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</si>
  <si>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</si>
  <si>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</si>
  <si>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</si>
  <si>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</si>
  <si>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</si>
  <si>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</si>
  <si>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</si>
  <si>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</si>
  <si>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</si>
  <si>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</si>
  <si>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</si>
  <si>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</si>
  <si>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</si>
  <si>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</si>
  <si>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</si>
  <si>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</si>
  <si>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</si>
  <si>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</si>
  <si>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</si>
  <si>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</si>
  <si>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</si>
  <si>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</si>
  <si>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</si>
  <si>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</si>
  <si>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</si>
  <si>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</si>
  <si>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</si>
  <si>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</si>
  <si>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</si>
  <si>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</si>
  <si>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</si>
  <si>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</si>
  <si>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</si>
  <si>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</si>
  <si>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</si>
  <si>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</si>
  <si>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</si>
  <si>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</si>
  <si>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</si>
  <si>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</si>
  <si>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</si>
  <si>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</si>
  <si>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</si>
  <si>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</si>
  <si>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</si>
  <si>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</si>
  <si>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</si>
  <si>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</si>
  <si>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</si>
  <si>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</si>
  <si>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</si>
  <si>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</si>
  <si>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</si>
  <si>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</si>
  <si>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</si>
  <si>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</si>
  <si>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</si>
  <si>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</si>
  <si>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</si>
  <si>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</si>
  <si>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</si>
  <si>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</si>
  <si>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</si>
  <si>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</si>
  <si>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</si>
  <si>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</si>
  <si>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</si>
  <si>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</si>
  <si>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</si>
  <si>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</si>
  <si>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</si>
  <si>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</si>
  <si>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</si>
  <si>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</si>
  <si>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</si>
  <si>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</si>
  <si>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</si>
  <si>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</si>
  <si>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</si>
  <si>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</si>
  <si>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</si>
  <si>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</si>
  <si>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</si>
  <si>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</si>
  <si>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</si>
  <si>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</si>
  <si>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</si>
  <si>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</si>
  <si>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</si>
  <si>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</si>
  <si>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</si>
  <si>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</si>
  <si>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</si>
  <si>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</si>
  <si>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</si>
  <si>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</si>
  <si>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</si>
  <si>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</si>
  <si>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</si>
  <si>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</si>
  <si>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</si>
  <si>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</si>
  <si>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</si>
  <si>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</si>
  <si>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</si>
  <si>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</si>
  <si>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</si>
  <si>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</si>
  <si>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</si>
  <si>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</si>
  <si>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</si>
  <si>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</si>
  <si>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</si>
  <si>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</si>
  <si>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</si>
  <si>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</si>
  <si>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</si>
  <si>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</si>
  <si>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</si>
  <si>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</si>
  <si>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</si>
  <si>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</si>
  <si>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</si>
  <si>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</si>
  <si>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</si>
  <si>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</si>
  <si>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</si>
  <si>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</si>
  <si>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</si>
  <si>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</si>
  <si>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</si>
  <si>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</si>
  <si>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</si>
  <si>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</si>
  <si>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</si>
  <si>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</si>
  <si>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</si>
  <si>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</si>
  <si>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</si>
  <si>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</si>
  <si>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</si>
  <si>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</si>
  <si>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</si>
  <si>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</si>
  <si>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</si>
  <si>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</si>
  <si>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</si>
  <si>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</si>
  <si>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</si>
  <si>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</si>
  <si>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</si>
  <si>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</si>
  <si>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</si>
  <si>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</si>
  <si>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</si>
  <si>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</si>
  <si>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</si>
  <si>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</si>
  <si>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</si>
  <si>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</si>
  <si>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</si>
  <si>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</si>
  <si>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</si>
  <si>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</si>
  <si>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</si>
  <si>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</si>
  <si>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</si>
  <si>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</si>
  <si>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</si>
  <si>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</si>
  <si>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</si>
  <si>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</si>
  <si>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</si>
  <si>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</si>
  <si>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</si>
  <si>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</si>
  <si>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</si>
  <si>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</si>
  <si>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</si>
  <si>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</si>
  <si>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</si>
  <si>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</si>
  <si>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</si>
  <si>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</si>
  <si>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</si>
  <si>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</si>
  <si>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</si>
  <si>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</si>
  <si>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</si>
  <si>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</si>
  <si>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</si>
  <si>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</si>
  <si>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</si>
  <si>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</si>
  <si>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</si>
  <si>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</si>
  <si>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</si>
  <si>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</si>
  <si>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</si>
  <si>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</si>
  <si>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</si>
  <si>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</si>
  <si>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</si>
  <si>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</si>
  <si>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</si>
  <si>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</si>
  <si>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</si>
  <si>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</si>
  <si>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</si>
  <si>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</si>
  <si>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</si>
  <si>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</si>
  <si>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</si>
  <si>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</si>
  <si>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</si>
  <si>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</si>
  <si>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</si>
  <si>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</si>
  <si>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</si>
  <si>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</si>
  <si>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</si>
  <si>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</si>
  <si>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</si>
  <si>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</si>
  <si>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</si>
  <si>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</si>
  <si>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</si>
  <si>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</si>
  <si>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</si>
  <si>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</si>
  <si>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</si>
  <si>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</si>
  <si>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</si>
  <si>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</si>
  <si>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</si>
  <si>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</si>
  <si>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</si>
  <si>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</si>
  <si>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</si>
  <si>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</si>
  <si>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</si>
  <si>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</si>
  <si>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</si>
  <si>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</si>
  <si>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</si>
  <si>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</si>
  <si>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</si>
  <si>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</si>
  <si>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</si>
  <si>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</si>
  <si>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</si>
  <si>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</si>
  <si>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</si>
  <si>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</si>
  <si>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</si>
  <si>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</si>
  <si>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</si>
  <si>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</si>
  <si>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</si>
  <si>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</si>
  <si>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</si>
  <si>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</si>
  <si>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</si>
  <si>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</si>
  <si>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</si>
  <si>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</si>
  <si>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</si>
  <si>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</si>
  <si>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</si>
  <si>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</si>
  <si>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</si>
  <si>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</si>
  <si>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</si>
  <si>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</si>
  <si>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</si>
  <si>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</si>
  <si>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</si>
  <si>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</si>
  <si>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</si>
  <si>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</si>
  <si>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</si>
  <si>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</si>
  <si>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</si>
  <si>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</si>
  <si>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</si>
  <si>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</si>
  <si>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</si>
  <si>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</si>
  <si>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</si>
  <si>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</si>
  <si>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</si>
  <si>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</si>
  <si>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</si>
  <si>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</si>
  <si>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</si>
  <si>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</si>
  <si>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</si>
  <si>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</si>
  <si>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</si>
  <si>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</si>
  <si>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</si>
  <si>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</si>
  <si>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</si>
  <si>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</si>
  <si>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</si>
  <si>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</si>
  <si>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</si>
  <si>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</si>
  <si>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</si>
  <si>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</si>
  <si>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</si>
  <si>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</si>
  <si>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</si>
  <si>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</si>
  <si>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</si>
  <si>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</si>
  <si>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</si>
  <si>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</si>
  <si>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</si>
  <si>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</si>
  <si>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</si>
  <si>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</si>
  <si>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</si>
  <si>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</si>
  <si>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</si>
  <si>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</si>
  <si>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</si>
  <si>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</si>
  <si>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</si>
  <si>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</si>
  <si>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</si>
  <si>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</si>
  <si>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</si>
  <si>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</si>
  <si>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</si>
  <si>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</si>
  <si>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</si>
  <si>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</si>
  <si>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</si>
  <si>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</si>
  <si>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</si>
  <si>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</si>
  <si>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</si>
  <si>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</si>
  <si>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</si>
  <si>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</si>
  <si>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</si>
  <si>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</si>
  <si>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</si>
  <si>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</si>
  <si>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</si>
  <si>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</si>
  <si>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</si>
  <si>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</si>
  <si>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</si>
  <si>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</si>
  <si>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</si>
  <si>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</si>
  <si>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</si>
  <si>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</si>
  <si>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</si>
  <si>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</si>
  <si>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</si>
  <si>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</si>
  <si>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</si>
  <si>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</si>
  <si>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</si>
  <si>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</si>
  <si>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</si>
  <si>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</si>
  <si>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</si>
  <si>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</si>
  <si>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</si>
  <si>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</si>
  <si>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</si>
  <si>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</si>
  <si>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</si>
  <si>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</si>
  <si>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</si>
  <si>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</si>
  <si>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</si>
  <si>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</si>
  <si>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</si>
  <si>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</si>
  <si>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</si>
  <si>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</si>
  <si>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</si>
  <si>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</si>
  <si>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</si>
  <si>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</si>
  <si>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</si>
  <si>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</si>
  <si>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</si>
  <si>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</si>
  <si>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</si>
  <si>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</si>
  <si>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</si>
  <si>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</si>
  <si>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</si>
  <si>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</si>
  <si>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</si>
  <si>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</si>
  <si>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</si>
  <si>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</si>
  <si>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</si>
  <si>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</si>
  <si>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</si>
  <si>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</si>
  <si>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</si>
  <si>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</si>
  <si>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</si>
  <si>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</si>
  <si>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</si>
  <si>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</si>
  <si>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</si>
  <si>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</si>
  <si>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</si>
  <si>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</si>
  <si>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</si>
  <si>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</si>
  <si>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</si>
  <si>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</si>
  <si>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</si>
  <si>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</si>
  <si>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</si>
  <si>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</si>
  <si>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</si>
  <si>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</si>
  <si>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</si>
  <si>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</si>
  <si>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</si>
  <si>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</si>
  <si>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</si>
  <si>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</si>
  <si>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</si>
  <si>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</si>
  <si>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</si>
  <si>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</si>
  <si>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</si>
  <si>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</si>
  <si>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</si>
  <si>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</si>
  <si>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</si>
  <si>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</si>
  <si>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</si>
  <si>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</si>
  <si>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</si>
  <si>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</si>
  <si>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</si>
  <si>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</si>
  <si>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</si>
  <si>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</si>
  <si>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</si>
  <si>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</si>
  <si>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</si>
  <si>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</si>
  <si>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</si>
  <si>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</si>
  <si>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</si>
  <si>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</si>
  <si>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</si>
  <si>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</si>
  <si>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</si>
  <si>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</si>
  <si>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</si>
  <si>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</si>
  <si>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</si>
  <si>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</si>
  <si>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</si>
  <si>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</si>
  <si>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</si>
  <si>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</si>
  <si>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</si>
  <si>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</si>
  <si>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</si>
  <si>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</si>
  <si>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</si>
  <si>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</si>
  <si>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</si>
  <si>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</si>
  <si>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</si>
  <si>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</si>
  <si>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</si>
  <si>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</si>
  <si>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</si>
  <si>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</si>
  <si>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</si>
  <si>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</si>
  <si>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</si>
  <si>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</si>
  <si>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</si>
  <si>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</si>
  <si>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</si>
  <si>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</si>
  <si>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</si>
  <si>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</si>
  <si>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</si>
  <si>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</si>
  <si>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</si>
  <si>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</si>
  <si>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</si>
  <si>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</si>
  <si>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</si>
  <si>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</si>
  <si>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</si>
  <si>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</si>
  <si>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</si>
  <si>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</si>
  <si>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</si>
  <si>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</si>
  <si>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</si>
  <si>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</si>
  <si>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</si>
  <si>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</si>
  <si>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</si>
  <si>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</si>
  <si>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</si>
  <si>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</si>
  <si>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</si>
  <si>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</si>
  <si>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</si>
  <si>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</si>
  <si>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</si>
  <si>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</si>
  <si>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</si>
  <si>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</si>
  <si>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</si>
  <si>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</si>
  <si>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</si>
  <si>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</si>
  <si>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</si>
  <si>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</si>
  <si>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</si>
  <si>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</si>
  <si>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</si>
  <si>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</si>
  <si>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</si>
  <si>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</si>
  <si>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</si>
  <si>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</si>
  <si>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</si>
  <si>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</si>
  <si>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</si>
  <si>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</si>
  <si>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</si>
  <si>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</si>
  <si>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</si>
  <si>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</si>
  <si>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</si>
  <si>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</si>
  <si>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</si>
  <si>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</si>
  <si>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</si>
  <si>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</si>
  <si>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</si>
  <si>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</si>
  <si>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</si>
  <si>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</si>
  <si>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</si>
  <si>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</si>
  <si>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</si>
  <si>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</si>
  <si>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</si>
  <si>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</si>
  <si>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</si>
  <si>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</si>
  <si>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</si>
  <si>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</si>
  <si>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</si>
  <si>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</si>
  <si>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</si>
  <si>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</si>
  <si>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</si>
  <si>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</si>
  <si>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</si>
  <si>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</si>
  <si>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</si>
  <si>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</si>
  <si>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</si>
  <si>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</si>
  <si>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</si>
  <si>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</si>
  <si>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</si>
  <si>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</si>
  <si>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</si>
  <si>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</si>
  <si>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</si>
  <si>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</si>
  <si>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</si>
  <si>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</si>
  <si>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</si>
  <si>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</si>
  <si>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</si>
  <si>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</si>
  <si>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</si>
  <si>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</si>
  <si>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</si>
  <si>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</si>
  <si>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</si>
  <si>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</si>
  <si>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</si>
  <si>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</si>
  <si>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</si>
  <si>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</si>
  <si>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</si>
  <si>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</si>
  <si>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</si>
  <si>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</si>
  <si>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</si>
  <si>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</si>
  <si>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</si>
  <si>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</si>
  <si>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</si>
  <si>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</si>
  <si>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</si>
  <si>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</si>
  <si>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</si>
  <si>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</si>
  <si>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</si>
  <si>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</si>
  <si>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</si>
  <si>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</si>
  <si>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</si>
  <si>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</si>
  <si>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</si>
  <si>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</si>
  <si>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</si>
  <si>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</si>
  <si>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</si>
  <si>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</si>
  <si>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</si>
  <si>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</si>
  <si>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</si>
  <si>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</si>
  <si>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</si>
  <si>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</si>
  <si>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</si>
  <si>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</si>
  <si>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</si>
  <si>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</si>
  <si>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</si>
  <si>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</si>
  <si>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</si>
  <si>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</si>
  <si>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</si>
  <si>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</si>
  <si>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</si>
  <si>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</si>
  <si>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</si>
  <si>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</si>
  <si>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</si>
  <si>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</si>
  <si>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</si>
  <si>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</si>
  <si>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</si>
  <si>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</si>
  <si>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</si>
  <si>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</si>
  <si>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</si>
  <si>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</si>
  <si>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</si>
  <si>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</si>
  <si>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</si>
  <si>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</si>
  <si>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</si>
  <si>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</si>
  <si>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</si>
  <si>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</si>
  <si>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</si>
  <si>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</si>
  <si>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</si>
  <si>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</si>
  <si>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</si>
  <si>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</si>
  <si>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</si>
  <si>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</si>
  <si>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</si>
  <si>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</si>
  <si>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</si>
  <si>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</si>
  <si>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</si>
  <si>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</si>
  <si>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</si>
  <si>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</si>
  <si>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</si>
  <si>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</si>
  <si>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</si>
  <si>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</si>
  <si>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</si>
  <si>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</si>
  <si>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</si>
  <si>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</si>
  <si>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</si>
  <si>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</si>
  <si>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</si>
  <si>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</si>
  <si>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</si>
  <si>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</si>
  <si>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</si>
  <si>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</si>
  <si>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</si>
  <si>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</si>
  <si>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</si>
  <si>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</si>
  <si>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</si>
  <si>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</si>
  <si>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</si>
  <si>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</si>
  <si>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</si>
  <si>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</si>
  <si>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</si>
  <si>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</si>
  <si>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</si>
  <si>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</si>
  <si>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</si>
  <si>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</si>
  <si>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</si>
  <si>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</si>
  <si>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</si>
  <si>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</si>
  <si>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</si>
  <si>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</si>
  <si>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</si>
  <si>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</si>
  <si>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</si>
  <si>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</si>
  <si>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</si>
  <si>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</si>
  <si>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</si>
  <si>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</si>
  <si>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</si>
  <si>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</si>
  <si>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</si>
  <si>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</si>
  <si>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</si>
  <si>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</si>
  <si>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</si>
  <si>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</si>
  <si>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</si>
  <si>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</si>
  <si>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</si>
  <si>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</si>
  <si>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</si>
  <si>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</si>
  <si>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</si>
  <si>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</si>
  <si>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</si>
  <si>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</si>
  <si>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</si>
  <si>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</si>
  <si>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</si>
  <si>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</si>
  <si>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</si>
  <si>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</si>
  <si>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</si>
  <si>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</si>
  <si>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</si>
  <si>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</si>
  <si>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</si>
  <si>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</si>
  <si>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</si>
  <si>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</si>
  <si>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</si>
  <si>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</si>
  <si>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</si>
  <si>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</si>
  <si>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</si>
  <si>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</si>
  <si>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</si>
  <si>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</si>
  <si>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</si>
  <si>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</si>
  <si>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</si>
  <si>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</si>
  <si>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</si>
  <si>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</si>
  <si>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</si>
  <si>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</si>
  <si>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</si>
  <si>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</si>
  <si>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</si>
  <si>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</si>
  <si>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</si>
  <si>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</si>
  <si>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</si>
  <si>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</si>
  <si>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</si>
  <si>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</si>
  <si>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</si>
  <si>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</si>
  <si>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</si>
  <si>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</si>
  <si>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</si>
  <si>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</si>
  <si>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</si>
  <si>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</si>
  <si>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</si>
  <si>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</si>
  <si>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</si>
  <si>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</si>
  <si>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</si>
  <si>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</si>
  <si>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</si>
  <si>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</si>
  <si>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</si>
  <si>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</si>
  <si>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</si>
  <si>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</si>
  <si>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</si>
  <si>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</si>
  <si>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</si>
  <si>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</si>
  <si>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</si>
  <si>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</si>
  <si>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</si>
  <si>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</si>
  <si>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</si>
  <si>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</si>
  <si>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</si>
  <si>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</si>
  <si>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</si>
  <si>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</si>
  <si>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</si>
  <si>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</si>
  <si>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</si>
  <si>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</si>
  <si>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</si>
  <si>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</si>
  <si>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</si>
  <si>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</si>
  <si>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</si>
  <si>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</si>
  <si>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</si>
  <si>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</si>
  <si>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</si>
  <si>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</si>
  <si>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</si>
  <si>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</si>
  <si>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</si>
  <si>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</si>
  <si>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</si>
  <si>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</si>
  <si>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</si>
  <si>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</si>
  <si>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</si>
  <si>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</si>
  <si>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</si>
  <si>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</si>
  <si>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</si>
  <si>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</si>
  <si>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</si>
  <si>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</si>
  <si>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</si>
  <si>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</si>
  <si>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</si>
  <si>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</si>
  <si>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</si>
  <si>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</si>
  <si>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</si>
  <si>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</si>
  <si>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</si>
  <si>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</si>
  <si>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</si>
  <si>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</si>
  <si>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</si>
  <si>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</si>
  <si>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</si>
  <si>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</si>
  <si>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</si>
  <si>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</si>
  <si>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</si>
  <si>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</si>
  <si>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</si>
  <si>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</si>
  <si>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</si>
  <si>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</si>
  <si>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</si>
  <si>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</si>
  <si>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</si>
  <si>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</si>
  <si>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</si>
  <si>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</si>
  <si>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</si>
  <si>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</si>
  <si>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</si>
  <si>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</si>
  <si>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</si>
  <si>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</si>
  <si>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</si>
  <si>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</si>
  <si>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</si>
  <si>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</si>
  <si>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</si>
  <si>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</si>
  <si>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</si>
  <si>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</si>
  <si>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</si>
  <si>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</si>
  <si>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</si>
  <si>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</si>
  <si>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</si>
  <si>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</si>
  <si>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</si>
  <si>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</si>
  <si>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</si>
  <si>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</si>
  <si>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</si>
  <si>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</si>
  <si>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</si>
  <si>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</si>
  <si>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</si>
  <si>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</si>
  <si>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</si>
  <si>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</si>
  <si>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</si>
  <si>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</si>
  <si>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</si>
  <si>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</si>
  <si>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</si>
  <si>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</si>
  <si>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</si>
  <si>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</si>
  <si>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</si>
  <si>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</si>
  <si>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</si>
  <si>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</si>
  <si>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</si>
  <si>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</si>
  <si>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</si>
  <si>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</si>
  <si>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</si>
  <si>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</si>
  <si>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</si>
  <si>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</si>
  <si>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</si>
  <si>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</si>
  <si>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</si>
  <si>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</si>
  <si>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</si>
  <si>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</si>
  <si>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</si>
  <si>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</si>
  <si>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</si>
  <si>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</si>
  <si>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</si>
  <si>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</si>
  <si>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</si>
  <si>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</si>
  <si>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</si>
  <si>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</si>
  <si>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</si>
  <si>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</si>
  <si>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</si>
  <si>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</si>
  <si>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</si>
  <si>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</si>
  <si>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</si>
  <si>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</si>
  <si>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</si>
  <si>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</si>
  <si>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</si>
  <si>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</si>
  <si>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</si>
  <si>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</si>
  <si>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</si>
  <si>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</si>
  <si>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</si>
  <si>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</si>
  <si>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</si>
  <si>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</si>
  <si>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</si>
  <si>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</si>
  <si>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</si>
  <si>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</si>
  <si>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</si>
  <si>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</si>
  <si>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</si>
  <si>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</si>
  <si>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</si>
  <si>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</si>
  <si>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</si>
  <si>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</si>
  <si>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</si>
  <si>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</si>
  <si>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</si>
  <si>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</si>
  <si>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</si>
  <si>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</si>
  <si>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</si>
  <si>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</si>
  <si>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</si>
  <si>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</si>
  <si>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</si>
  <si>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</si>
  <si>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</si>
  <si>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</si>
  <si>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</si>
  <si>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</si>
  <si>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</si>
  <si>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</si>
  <si>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</si>
  <si>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</si>
  <si>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</si>
  <si>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</si>
  <si>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</si>
  <si>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</si>
  <si>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</si>
  <si>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</si>
  <si>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</si>
  <si>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</si>
  <si>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</si>
  <si>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</si>
  <si>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</si>
  <si>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</si>
  <si>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</si>
  <si>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</si>
  <si>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</si>
  <si>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</si>
  <si>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</si>
  <si>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</si>
  <si>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</si>
  <si>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</si>
  <si>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</si>
  <si>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</si>
  <si>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</si>
  <si>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</si>
  <si>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</si>
  <si>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</si>
  <si>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</si>
  <si>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</si>
  <si>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</si>
  <si>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</si>
  <si>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</si>
  <si>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</si>
  <si>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</si>
  <si>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</si>
  <si>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</si>
  <si>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</si>
  <si>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</si>
  <si>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</si>
  <si>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</si>
  <si>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</si>
  <si>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</si>
  <si>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</si>
  <si>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</si>
  <si>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</si>
  <si>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</si>
  <si>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</si>
  <si>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</si>
  <si>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</si>
  <si>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</si>
  <si>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</si>
  <si>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</si>
  <si>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</si>
  <si>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</si>
  <si>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</si>
  <si>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</si>
  <si>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</si>
  <si>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</si>
  <si>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</si>
  <si>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</si>
  <si>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</si>
  <si>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</si>
  <si>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</si>
  <si>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</si>
  <si>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</si>
  <si>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</si>
  <si>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</si>
  <si>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</si>
  <si>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</si>
  <si>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</si>
  <si>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</si>
  <si>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</si>
  <si>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</si>
  <si>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</si>
  <si>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</si>
  <si>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</si>
  <si>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</si>
  <si>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</si>
  <si>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</si>
  <si>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</si>
  <si>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</si>
  <si>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</si>
  <si>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</si>
  <si>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</si>
  <si>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</si>
  <si>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</si>
  <si>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</si>
  <si>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</si>
  <si>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</si>
  <si>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</si>
  <si>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</si>
  <si>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</si>
  <si>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</si>
  <si>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</si>
  <si>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</si>
  <si>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</si>
  <si>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</si>
  <si>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</si>
  <si>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</si>
  <si>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</si>
  <si>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</si>
  <si>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</si>
  <si>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</si>
  <si>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</si>
  <si>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</si>
  <si>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</si>
  <si>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</si>
  <si>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</si>
  <si>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</si>
  <si>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</si>
  <si>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</si>
  <si>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</si>
  <si>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</si>
  <si>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</si>
  <si>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</si>
  <si>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</si>
  <si>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</si>
  <si>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</si>
  <si>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</si>
  <si>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</si>
  <si>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</si>
  <si>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</si>
  <si>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</si>
  <si>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</si>
  <si>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</si>
  <si>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</si>
  <si>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</si>
  <si>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</si>
  <si>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</si>
  <si>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</si>
  <si>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</si>
  <si>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</si>
  <si>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</si>
  <si>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</si>
  <si>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</si>
  <si>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</si>
  <si>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</si>
  <si>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</si>
  <si>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</si>
  <si>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</si>
  <si>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</si>
  <si>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</si>
  <si>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</si>
  <si>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</si>
  <si>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</si>
  <si>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</si>
  <si>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</si>
  <si>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</si>
  <si>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</si>
  <si>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</si>
  <si>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</si>
  <si>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</si>
  <si>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</si>
  <si>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</si>
  <si>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</si>
  <si>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</si>
  <si>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</si>
  <si>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</si>
  <si>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</si>
  <si>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</si>
  <si>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</si>
  <si>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</si>
  <si>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</si>
  <si>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</si>
  <si>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</si>
  <si>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</si>
  <si>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</si>
  <si>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</si>
  <si>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</si>
  <si>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</si>
  <si>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</si>
  <si>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</si>
  <si>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</si>
  <si>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</si>
  <si>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</si>
  <si>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</si>
  <si>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</si>
  <si>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</si>
  <si>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</si>
  <si>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</si>
  <si>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</si>
  <si>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</si>
  <si>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</si>
  <si>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</si>
  <si>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</si>
  <si>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</si>
  <si>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</si>
  <si>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</si>
  <si>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</si>
  <si>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</si>
  <si>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</si>
  <si>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</si>
  <si>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</si>
  <si>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</si>
  <si>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</si>
  <si>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</si>
  <si>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</si>
  <si>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</si>
  <si>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</si>
  <si>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</si>
  <si>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</si>
  <si>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</si>
  <si>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</si>
  <si>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</si>
  <si>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</si>
  <si>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</si>
  <si>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</si>
  <si>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</si>
  <si>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</si>
  <si>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</si>
  <si>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</si>
  <si>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</si>
  <si>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</si>
  <si>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</si>
  <si>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</si>
  <si>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</si>
  <si>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</si>
  <si>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</si>
  <si>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</si>
  <si>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</si>
  <si>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</si>
  <si>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</si>
  <si>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</si>
  <si>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</si>
  <si>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</si>
  <si>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</si>
  <si>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</si>
  <si>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</si>
  <si>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</si>
  <si>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</si>
  <si>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</si>
  <si>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</si>
  <si>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</si>
  <si>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</si>
  <si>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</si>
  <si>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</si>
  <si>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</si>
  <si>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</si>
  <si>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</si>
  <si>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</si>
  <si>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</si>
  <si>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</si>
  <si>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</si>
  <si>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</si>
  <si>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</si>
  <si>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</si>
  <si>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</si>
  <si>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</si>
  <si>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</si>
  <si>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</si>
  <si>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</si>
  <si>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</si>
  <si>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</si>
  <si>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</si>
  <si>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</si>
  <si>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</si>
  <si>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</si>
  <si>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</si>
  <si>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</si>
  <si>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</si>
  <si>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</si>
  <si>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</si>
  <si>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</si>
  <si>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</si>
  <si>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</si>
  <si>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</si>
  <si>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</si>
  <si>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</si>
  <si>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</si>
  <si>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</si>
  <si>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</si>
  <si>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</si>
  <si>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</si>
  <si>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</si>
  <si>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</si>
  <si>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</si>
  <si>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</si>
  <si>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</si>
  <si>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</si>
  <si>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</si>
  <si>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</si>
  <si>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</si>
  <si>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</si>
  <si>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</si>
  <si>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</si>
  <si>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</si>
  <si>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</si>
  <si>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</si>
  <si>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</si>
  <si>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</si>
  <si>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</si>
  <si>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</si>
  <si>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</si>
  <si>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</si>
  <si>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</si>
  <si>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</si>
  <si>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</si>
  <si>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</si>
  <si>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</si>
  <si>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</si>
  <si>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</si>
  <si>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</si>
  <si>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</si>
  <si>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</si>
  <si>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</si>
  <si>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</si>
  <si>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</si>
  <si>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</si>
  <si>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</si>
  <si>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</si>
  <si>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</si>
  <si>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</si>
  <si>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</si>
  <si>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</si>
  <si>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</si>
  <si>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</si>
  <si>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</si>
  <si>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</si>
  <si>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</si>
  <si>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</si>
  <si>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</si>
  <si>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</si>
  <si>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</si>
  <si>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</si>
  <si>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</si>
  <si>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</si>
  <si>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</si>
  <si>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</si>
  <si>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</si>
  <si>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</si>
  <si>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</si>
  <si>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</si>
  <si>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</si>
  <si>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</si>
  <si>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</si>
  <si>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</si>
  <si>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</si>
  <si>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</si>
  <si>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</si>
  <si>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</si>
  <si>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</si>
  <si>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</si>
  <si>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</si>
  <si>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</si>
  <si>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</si>
  <si>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</si>
  <si>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</si>
  <si>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</si>
  <si>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</si>
  <si>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</si>
  <si>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</si>
  <si>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</si>
  <si>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</si>
  <si>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</si>
  <si>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</si>
  <si>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</si>
  <si>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</si>
  <si>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</si>
  <si>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</si>
  <si>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</si>
  <si>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</si>
  <si>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</si>
  <si>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</si>
  <si>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</si>
  <si>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</si>
  <si>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</si>
  <si>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</si>
  <si>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</si>
  <si>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</si>
  <si>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</si>
  <si>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</si>
  <si>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</si>
  <si>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</si>
  <si>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</si>
  <si>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</si>
  <si>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</si>
  <si>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</si>
  <si>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</si>
  <si>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</si>
  <si>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</si>
  <si>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</si>
  <si>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</si>
  <si>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</si>
  <si>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</si>
  <si>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</si>
  <si>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</si>
  <si>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</si>
  <si>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</si>
  <si>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</si>
  <si>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</si>
  <si>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</si>
  <si>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</si>
  <si>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</si>
  <si>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</si>
  <si>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</si>
  <si>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</si>
  <si>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</si>
  <si>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</si>
  <si>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</si>
  <si>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</si>
  <si>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</si>
  <si>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</si>
  <si>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</si>
  <si>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</si>
  <si>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</si>
  <si>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</si>
  <si>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</si>
  <si>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</si>
  <si>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</si>
  <si>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</si>
  <si>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</si>
  <si>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</si>
  <si>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</si>
  <si>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</si>
  <si>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</si>
  <si>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</si>
  <si>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</si>
  <si>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</si>
  <si>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</si>
  <si>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</si>
  <si>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</si>
  <si>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</si>
  <si>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</si>
  <si>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</si>
  <si>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</si>
  <si>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</si>
  <si>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</si>
  <si>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</si>
  <si>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</si>
  <si>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</si>
  <si>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</si>
  <si>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</si>
  <si>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</si>
  <si>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</si>
  <si>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</si>
  <si>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</si>
  <si>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</si>
  <si>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</si>
  <si>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</si>
  <si>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</si>
  <si>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</si>
  <si>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</si>
  <si>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</si>
  <si>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</si>
  <si>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</si>
  <si>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</si>
  <si>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</si>
  <si>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</si>
  <si>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</si>
  <si>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</si>
  <si>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</si>
  <si>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</si>
  <si>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</si>
  <si>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</si>
  <si>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</si>
  <si>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</si>
  <si>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</si>
  <si>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</si>
  <si>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</si>
  <si>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</si>
  <si>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</si>
  <si>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</si>
  <si>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</si>
  <si>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</si>
  <si>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</si>
  <si>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</si>
  <si>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</si>
  <si>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</si>
  <si>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</si>
  <si>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</si>
  <si>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</si>
  <si>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</si>
  <si>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</si>
  <si>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</si>
  <si>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</si>
  <si>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</si>
  <si>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</si>
  <si>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</si>
  <si>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</si>
  <si>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</si>
  <si>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</si>
  <si>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</si>
  <si>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</si>
  <si>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</si>
  <si>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</si>
  <si>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</si>
  <si>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</si>
  <si>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</si>
  <si>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</si>
  <si>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</si>
  <si>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</si>
  <si>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</si>
  <si>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</si>
  <si>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</si>
  <si>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</si>
  <si>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</si>
  <si>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</si>
  <si>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</si>
  <si>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</si>
  <si>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</si>
  <si>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</si>
  <si>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</si>
  <si>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</si>
  <si>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</si>
  <si>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</si>
  <si>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</si>
  <si>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</si>
  <si>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</si>
  <si>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</si>
  <si>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</si>
  <si>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</si>
  <si>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</si>
  <si>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</si>
  <si>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</si>
  <si>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</si>
  <si>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</si>
  <si>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</si>
  <si>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</si>
  <si>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</si>
  <si>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</si>
  <si>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</si>
  <si>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</si>
  <si>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</si>
  <si>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</si>
  <si>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</si>
  <si>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</si>
  <si>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</si>
  <si>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</si>
  <si>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</si>
  <si>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</si>
  <si>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</si>
  <si>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</si>
  <si>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</si>
  <si>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</si>
  <si>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</si>
  <si>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</si>
  <si>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</si>
  <si>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</si>
  <si>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</si>
  <si>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</si>
  <si>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</si>
  <si>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</si>
  <si>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</si>
  <si>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</si>
  <si>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</si>
  <si>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</si>
  <si>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</si>
  <si>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</si>
  <si>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</si>
  <si>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</si>
  <si>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</si>
  <si>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</si>
  <si>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</si>
  <si>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</si>
  <si>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</si>
  <si>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</si>
  <si>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</si>
  <si>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</si>
  <si>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</si>
  <si>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</si>
  <si>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</si>
  <si>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</si>
  <si>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</si>
  <si>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</si>
  <si>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</si>
  <si>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</si>
  <si>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</si>
  <si>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</si>
  <si>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</si>
  <si>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</si>
  <si>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</si>
  <si>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</si>
  <si>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</si>
  <si>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</si>
  <si>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</si>
  <si>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</si>
  <si>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</si>
  <si>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</si>
  <si>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</si>
  <si>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</si>
  <si>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</si>
  <si>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</si>
  <si>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</si>
  <si>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</si>
  <si>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</si>
  <si>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</si>
  <si>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</si>
  <si>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</si>
  <si>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</si>
  <si>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</si>
  <si>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</si>
  <si>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</si>
  <si>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</si>
  <si>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</si>
  <si>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</si>
  <si>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</si>
  <si>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</si>
  <si>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</si>
  <si>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</si>
  <si>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</si>
  <si>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</si>
  <si>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</si>
  <si>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</si>
  <si>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</si>
  <si>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</si>
  <si>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</si>
  <si>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</si>
  <si>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</si>
  <si>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</si>
  <si>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</si>
  <si>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</si>
  <si>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</si>
  <si>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</si>
  <si>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</si>
  <si>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</si>
  <si>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</si>
  <si>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</si>
  <si>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</si>
  <si>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</si>
  <si>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</si>
  <si>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</si>
  <si>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</si>
  <si>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</si>
  <si>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</si>
  <si>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</si>
  <si>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</si>
  <si>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</si>
  <si>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</si>
  <si>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</si>
  <si>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</si>
  <si>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</si>
  <si>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</si>
  <si>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</si>
  <si>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</si>
  <si>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</si>
  <si>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</si>
  <si>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</si>
  <si>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</si>
  <si>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</si>
  <si>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</si>
  <si>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</si>
  <si>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</si>
  <si>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</si>
  <si>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</si>
  <si>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</si>
  <si>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</si>
  <si>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</si>
  <si>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</si>
  <si>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</si>
  <si>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</si>
  <si>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</si>
  <si>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</si>
  <si>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</si>
  <si>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</si>
  <si>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</si>
  <si>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</si>
  <si>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</si>
  <si>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</si>
  <si>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</si>
  <si>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</si>
  <si>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</si>
  <si>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</si>
  <si>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</si>
  <si>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</si>
  <si>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</si>
  <si>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</si>
  <si>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</si>
  <si>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</si>
  <si>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</si>
  <si>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</si>
  <si>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</si>
  <si>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</si>
  <si>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</si>
  <si>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</si>
  <si>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</si>
  <si>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</si>
  <si>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</si>
  <si>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</si>
  <si>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</si>
  <si>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</si>
  <si>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</si>
  <si>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</si>
  <si>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</si>
  <si>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</si>
  <si>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</si>
  <si>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</si>
  <si>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</si>
  <si>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</si>
  <si>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</si>
  <si>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</si>
  <si>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</si>
  <si>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</si>
  <si>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</si>
  <si>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</si>
  <si>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</si>
  <si>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</si>
  <si>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</si>
  <si>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</si>
  <si>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</si>
  <si>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</si>
  <si>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</si>
  <si>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</si>
  <si>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</si>
  <si>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</si>
  <si>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</si>
  <si>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</si>
  <si>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</si>
  <si>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</si>
  <si>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</si>
  <si>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</si>
  <si>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</si>
  <si>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</si>
  <si>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</si>
  <si>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</si>
  <si>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</si>
  <si>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</si>
  <si>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</si>
  <si>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</si>
  <si>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</si>
  <si>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</si>
  <si>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</si>
  <si>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</si>
  <si>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</si>
  <si>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</si>
  <si>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</si>
  <si>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</si>
  <si>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</si>
  <si>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</si>
  <si>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</si>
  <si>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</si>
  <si>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</si>
  <si>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</si>
  <si>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</si>
  <si>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</si>
  <si>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</si>
  <si>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</si>
  <si>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</si>
  <si>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</si>
  <si>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</si>
  <si>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</si>
  <si>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</si>
  <si>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</si>
  <si>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</si>
  <si>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</si>
  <si>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</si>
  <si>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</si>
  <si>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</si>
  <si>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</si>
  <si>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</si>
  <si>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</si>
  <si>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</si>
  <si>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</si>
  <si>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</si>
  <si>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</si>
  <si>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</si>
  <si>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</si>
  <si>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</si>
  <si>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</si>
  <si>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</si>
  <si>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</si>
  <si>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</si>
  <si>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</si>
  <si>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</si>
  <si>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</si>
  <si>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</si>
  <si>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</si>
  <si>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</si>
  <si>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</si>
  <si>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</si>
  <si>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</si>
  <si>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</si>
  <si>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</si>
  <si>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</si>
  <si>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</si>
  <si>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</si>
  <si>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</si>
  <si>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</si>
  <si>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</si>
  <si>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</si>
  <si>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</si>
  <si>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</si>
  <si>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</si>
  <si>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</si>
  <si>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</si>
  <si>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</si>
  <si>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</si>
  <si>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</si>
  <si>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</si>
  <si>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</si>
  <si>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</si>
  <si>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</si>
  <si>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</si>
  <si>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</si>
  <si>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</si>
  <si>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</si>
  <si>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</si>
  <si>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</si>
  <si>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</si>
  <si>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</si>
  <si>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</si>
  <si>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</si>
  <si>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</si>
  <si>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</si>
  <si>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</si>
  <si>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</si>
  <si>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</si>
  <si>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</si>
  <si>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</si>
  <si>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</si>
  <si>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</si>
  <si>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</si>
  <si>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</si>
  <si>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</si>
  <si>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</si>
  <si>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</si>
  <si>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</si>
  <si>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</si>
  <si>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</si>
  <si>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</si>
  <si>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</si>
  <si>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</si>
  <si>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</si>
  <si>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</si>
  <si>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</si>
  <si>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</si>
  <si>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</si>
  <si>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</si>
  <si>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</si>
  <si>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</si>
  <si>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</si>
  <si>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</si>
  <si>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</si>
  <si>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</si>
  <si>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</si>
  <si>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</si>
  <si>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</si>
  <si>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</si>
  <si>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</si>
  <si>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</si>
  <si>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</si>
  <si>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</si>
  <si>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</si>
  <si>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</si>
  <si>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</si>
  <si>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</si>
  <si>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</si>
  <si>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</si>
  <si>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</si>
  <si>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</si>
  <si>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</si>
  <si>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</si>
  <si>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</si>
  <si>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</si>
  <si>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</si>
  <si>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</si>
  <si>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</si>
  <si>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</si>
  <si>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</si>
  <si>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</si>
  <si>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</si>
  <si>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</si>
  <si>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</si>
  <si>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</si>
  <si>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</si>
  <si>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</si>
  <si>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</si>
  <si>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</si>
  <si>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</si>
  <si>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</si>
  <si>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</si>
  <si>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</si>
  <si>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</si>
  <si>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</si>
  <si>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</si>
  <si>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</si>
  <si>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</si>
  <si>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</si>
  <si>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</si>
  <si>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</si>
  <si>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</si>
  <si>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</si>
  <si>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</si>
  <si>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</si>
  <si>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</si>
  <si>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</si>
  <si>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</si>
  <si>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</si>
  <si>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</si>
  <si>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</si>
  <si>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</si>
  <si>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</si>
  <si>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</si>
  <si>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</si>
  <si>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</si>
  <si>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</si>
  <si>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</si>
  <si>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</si>
  <si>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</si>
  <si>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</si>
  <si>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</si>
  <si>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</si>
  <si>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</si>
  <si>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</si>
  <si>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</si>
  <si>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</si>
  <si>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</si>
  <si>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</si>
  <si>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</si>
  <si>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</si>
  <si>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</si>
  <si>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</si>
  <si>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</si>
  <si>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</si>
  <si>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</si>
  <si>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</si>
  <si>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</si>
  <si>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</si>
  <si>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</si>
  <si>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</si>
  <si>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</si>
  <si>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</si>
  <si>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</si>
  <si>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</si>
  <si>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</si>
  <si>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</si>
  <si>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</si>
  <si>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</si>
  <si>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</si>
  <si>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</si>
  <si>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</si>
  <si>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</si>
  <si>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</si>
  <si>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</si>
  <si>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</si>
  <si>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</si>
  <si>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</si>
  <si>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</si>
  <si>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</si>
  <si>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</si>
  <si>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</si>
  <si>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</si>
  <si>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</si>
  <si>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</si>
  <si>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</si>
  <si>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</si>
  <si>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</si>
  <si>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</si>
  <si>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</si>
  <si>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</si>
  <si>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</si>
  <si>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</si>
  <si>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</si>
  <si>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</si>
  <si>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</si>
  <si>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</si>
  <si>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</si>
  <si>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</si>
  <si>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</si>
  <si>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</si>
  <si>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</si>
  <si>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</si>
  <si>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</si>
  <si>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</si>
  <si>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</si>
  <si>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</si>
  <si>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</si>
  <si>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</si>
  <si>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</si>
  <si>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</si>
  <si>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</si>
  <si>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</si>
  <si>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</si>
  <si>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</si>
  <si>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</si>
  <si>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</si>
  <si>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</si>
  <si>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</si>
  <si>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</si>
  <si>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</si>
  <si>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</si>
  <si>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</si>
  <si>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</si>
  <si>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</si>
  <si>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</si>
  <si>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</si>
  <si>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</si>
  <si>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</si>
  <si>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</si>
  <si>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</si>
  <si>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</si>
  <si>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</si>
  <si>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</si>
  <si>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</si>
  <si>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</si>
  <si>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</si>
  <si>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</si>
  <si>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</si>
  <si>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</si>
  <si>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</si>
  <si>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</si>
  <si>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</si>
  <si>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</si>
  <si>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</si>
  <si>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</si>
  <si>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</si>
  <si>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</si>
  <si>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</si>
  <si>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</si>
  <si>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</si>
  <si>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</si>
  <si>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</si>
  <si>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</si>
  <si>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</si>
  <si>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</si>
  <si>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</si>
  <si>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</si>
  <si>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</si>
  <si>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</si>
  <si>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</si>
  <si>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</si>
  <si>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</si>
  <si>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</si>
  <si>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</si>
  <si>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</si>
  <si>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</si>
  <si>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</si>
  <si>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</si>
  <si>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</si>
  <si>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</si>
  <si>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</si>
  <si>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</si>
  <si>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</si>
  <si>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</si>
  <si>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</si>
  <si>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</si>
  <si>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</si>
  <si>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</si>
  <si>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</si>
  <si>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</si>
  <si>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</si>
  <si>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</si>
  <si>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</si>
  <si>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</si>
  <si>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</si>
  <si>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</si>
  <si>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</si>
  <si>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</si>
  <si>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</si>
  <si>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</si>
  <si>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</si>
  <si>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</si>
  <si>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</si>
  <si>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</si>
  <si>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</si>
  <si>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</si>
  <si>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</si>
  <si>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</si>
  <si>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</si>
  <si>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</si>
  <si>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</si>
  <si>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</si>
  <si>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</si>
  <si>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</si>
  <si>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</si>
  <si>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</si>
  <si>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</si>
  <si>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</si>
  <si>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</si>
  <si>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</si>
  <si>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</si>
  <si>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</si>
  <si>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</si>
  <si>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</si>
  <si>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</si>
  <si>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</si>
  <si>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</si>
  <si>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</si>
  <si>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</si>
  <si>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</si>
  <si>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</si>
  <si>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</si>
  <si>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</si>
  <si>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</si>
  <si>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</si>
  <si>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</si>
  <si>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</si>
  <si>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</si>
  <si>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</si>
  <si>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</si>
  <si>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</si>
  <si>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</si>
  <si>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</si>
  <si>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</si>
  <si>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</si>
  <si>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</si>
  <si>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</si>
  <si>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</si>
  <si>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</si>
  <si>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</si>
  <si>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</si>
  <si>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</si>
  <si>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</si>
  <si>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</si>
  <si>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</si>
  <si>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</si>
  <si>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</si>
  <si>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</si>
  <si>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</si>
  <si>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</si>
  <si>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</si>
  <si>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</si>
  <si>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</si>
  <si>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</si>
  <si>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</si>
  <si>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</si>
  <si>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</si>
  <si>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</si>
  <si>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</si>
  <si>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</si>
  <si>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</si>
  <si>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</si>
  <si>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</si>
  <si>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</si>
  <si>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</si>
  <si>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</si>
  <si>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</si>
  <si>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</si>
  <si>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</si>
  <si>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</si>
  <si>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</si>
  <si>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</si>
  <si>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</si>
  <si>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</si>
  <si>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</si>
  <si>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</si>
  <si>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</si>
  <si>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</si>
  <si>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</si>
  <si>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</si>
  <si>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</si>
  <si>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</si>
  <si>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</si>
  <si>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</si>
  <si>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</si>
  <si>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</si>
  <si>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</si>
  <si>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</si>
  <si>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</si>
  <si>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</si>
  <si>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</si>
  <si>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</si>
  <si>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</si>
  <si>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</si>
  <si>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</si>
  <si>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</si>
  <si>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</si>
  <si>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</si>
  <si>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</si>
  <si>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</si>
  <si>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</si>
  <si>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</si>
  <si>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</si>
  <si>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</si>
  <si>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</si>
  <si>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</si>
  <si>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</si>
  <si>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</si>
  <si>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</si>
  <si>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</si>
  <si>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</si>
  <si>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</si>
  <si>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</si>
  <si>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</si>
  <si>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</si>
  <si>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</si>
  <si>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</si>
  <si>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</si>
  <si>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</si>
  <si>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</si>
  <si>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</si>
  <si>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</si>
  <si>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</si>
  <si>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</si>
  <si>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</si>
  <si>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</si>
  <si>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</si>
  <si>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</si>
  <si>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</si>
  <si>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</si>
  <si>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</si>
  <si>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</si>
  <si>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</si>
  <si>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</si>
  <si>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</si>
  <si>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</si>
  <si>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</si>
  <si>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</si>
  <si>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</si>
  <si>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</si>
  <si>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</si>
  <si>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</si>
  <si>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</si>
  <si>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</si>
  <si>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</si>
  <si>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</si>
  <si>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</si>
  <si>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</si>
  <si>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</si>
  <si>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</si>
  <si>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</si>
  <si>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</si>
  <si>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</si>
  <si>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</si>
  <si>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</si>
  <si>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</si>
  <si>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</si>
  <si>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</si>
  <si>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</si>
  <si>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</si>
  <si>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</si>
  <si>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</si>
  <si>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</si>
  <si>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</si>
  <si>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</si>
  <si>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</si>
  <si>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</si>
  <si>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</si>
  <si>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</si>
  <si>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</si>
  <si>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</si>
  <si>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</si>
  <si>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</si>
  <si>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</si>
  <si>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</si>
  <si>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</si>
  <si>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</si>
  <si>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</si>
  <si>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</si>
  <si>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</si>
  <si>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</si>
  <si>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</si>
  <si>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</si>
  <si>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</si>
  <si>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</si>
  <si>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</si>
  <si>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</si>
  <si>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</si>
  <si>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</si>
  <si>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</si>
  <si>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</si>
  <si>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</si>
  <si>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</si>
  <si>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</si>
  <si>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</si>
  <si>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</si>
  <si>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</si>
  <si>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</si>
  <si>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</si>
  <si>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</si>
  <si>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</si>
  <si>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</si>
  <si>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</si>
  <si>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</si>
  <si>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</si>
  <si>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</si>
  <si>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</si>
  <si>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</si>
  <si>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</si>
  <si>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</si>
  <si>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</si>
  <si>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</si>
  <si>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</si>
  <si>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</si>
  <si>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</si>
  <si>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</si>
  <si>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</si>
  <si>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</si>
  <si>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</si>
  <si>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</si>
  <si>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</si>
  <si>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</si>
  <si>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</si>
  <si>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</si>
  <si>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</si>
  <si>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</si>
  <si>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</si>
  <si>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</si>
  <si>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</si>
  <si>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</si>
  <si>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</si>
  <si>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</si>
  <si>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</si>
  <si>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</si>
  <si>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</si>
  <si>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</si>
  <si>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</si>
  <si>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</si>
  <si>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</si>
  <si>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</si>
  <si>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</si>
  <si>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</si>
  <si>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</si>
  <si>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</si>
  <si>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</si>
  <si>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</si>
  <si>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</si>
  <si>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</si>
  <si>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</si>
  <si>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</si>
  <si>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</si>
  <si>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</si>
  <si>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</si>
  <si>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</si>
  <si>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</si>
  <si>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</si>
  <si>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</si>
  <si>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</si>
  <si>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</si>
  <si>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</si>
  <si>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</si>
  <si>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</si>
  <si>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</si>
  <si>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</si>
  <si>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</si>
  <si>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</si>
  <si>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</si>
  <si>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</si>
  <si>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</si>
  <si>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</si>
  <si>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</si>
  <si>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</si>
  <si>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</si>
  <si>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</si>
  <si>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</si>
  <si>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</si>
  <si>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</si>
  <si>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</si>
  <si>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</si>
  <si>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</si>
  <si>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</si>
  <si>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</si>
  <si>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</si>
  <si>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</si>
  <si>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</si>
  <si>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</si>
  <si>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</si>
  <si>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</si>
  <si>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</si>
  <si>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</si>
  <si>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</si>
  <si>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</si>
  <si>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</si>
  <si>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</si>
  <si>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</si>
  <si>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</si>
  <si>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</si>
  <si>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</si>
  <si>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</si>
  <si>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</si>
  <si>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</si>
  <si>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</si>
  <si>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</si>
  <si>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</si>
  <si>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</si>
  <si>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</si>
  <si>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</si>
  <si>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</si>
  <si>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</si>
  <si>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</si>
  <si>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</si>
  <si>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</si>
  <si>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</si>
  <si>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</si>
  <si>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</si>
  <si>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</si>
  <si>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</si>
  <si>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</si>
  <si>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</si>
  <si>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</si>
  <si>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</si>
  <si>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</si>
  <si>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</si>
  <si>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</si>
  <si>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</si>
  <si>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</si>
  <si>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</si>
  <si>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</si>
  <si>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</si>
  <si>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</si>
  <si>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</si>
  <si>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</si>
  <si>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</si>
  <si>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</si>
  <si>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</si>
  <si>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</si>
  <si>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</si>
  <si>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</si>
  <si>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</si>
  <si>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</si>
  <si>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</si>
  <si>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</si>
  <si>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</si>
  <si>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</si>
  <si>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</si>
  <si>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</si>
  <si>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</si>
  <si>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</si>
  <si>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</si>
  <si>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</si>
  <si>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</si>
  <si>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</si>
  <si>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</si>
  <si>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</si>
  <si>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</si>
  <si>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</si>
  <si>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</si>
  <si>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</si>
  <si>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</si>
  <si>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</si>
  <si>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</si>
  <si>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</si>
  <si>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</si>
  <si>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</si>
  <si>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</si>
  <si>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</si>
  <si>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</si>
  <si>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</si>
  <si>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</si>
  <si>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</si>
  <si>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</si>
  <si>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</si>
  <si>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</si>
  <si>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</si>
  <si>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</si>
  <si>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</si>
  <si>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</si>
  <si>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</si>
  <si>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</si>
  <si>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</si>
  <si>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</si>
  <si>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</si>
  <si>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</si>
  <si>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</si>
  <si>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</si>
  <si>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</si>
  <si>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</si>
  <si>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</si>
  <si>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</si>
  <si>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</si>
  <si>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</si>
  <si>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</si>
  <si>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</si>
  <si>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</si>
  <si>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</si>
  <si>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</si>
  <si>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</si>
  <si>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</si>
  <si>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</si>
  <si>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</si>
  <si>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</si>
  <si>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</si>
  <si>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</si>
  <si>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</si>
  <si>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</si>
  <si>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</si>
  <si>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</si>
  <si>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</si>
  <si>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</si>
  <si>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</si>
  <si>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</si>
  <si>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</si>
  <si>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</si>
  <si>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</si>
  <si>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</si>
  <si>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</si>
  <si>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</si>
  <si>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</si>
  <si>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</si>
  <si>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</si>
  <si>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</si>
  <si>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</si>
  <si>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</si>
  <si>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</si>
  <si>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</si>
  <si>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</si>
  <si>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</si>
  <si>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</si>
  <si>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</si>
  <si>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</si>
  <si>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</si>
  <si>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</si>
  <si>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</si>
  <si>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</si>
  <si>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</si>
  <si>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</si>
  <si>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</si>
  <si>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</si>
  <si>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</si>
  <si>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</si>
  <si>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</si>
  <si>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</si>
  <si>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</si>
  <si>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</si>
  <si>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</si>
  <si>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</si>
  <si>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</si>
  <si>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</si>
  <si>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</si>
  <si>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</si>
  <si>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</si>
  <si>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</si>
  <si>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</si>
  <si>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</si>
  <si>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</si>
  <si>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</si>
  <si>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</si>
  <si>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</si>
  <si>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</si>
  <si>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</si>
  <si>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</si>
  <si>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</si>
  <si>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</si>
  <si>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</si>
  <si>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</si>
  <si>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</si>
  <si>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</si>
  <si>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</si>
  <si>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</si>
  <si>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</si>
  <si>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</si>
  <si>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</si>
  <si>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</si>
  <si>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</si>
  <si>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</si>
  <si>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</si>
  <si>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</si>
  <si>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</si>
  <si>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</si>
  <si>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</si>
  <si>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</si>
  <si>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</si>
  <si>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</si>
  <si>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</si>
  <si>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</si>
  <si>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</si>
  <si>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</si>
  <si>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</si>
  <si>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</si>
  <si>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</si>
  <si>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</si>
  <si>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</si>
  <si>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</si>
  <si>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</si>
  <si>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</si>
  <si>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</si>
  <si>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</si>
  <si>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</si>
  <si>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</si>
  <si>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</si>
  <si>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</si>
  <si>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</si>
  <si>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</si>
  <si>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</si>
  <si>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</si>
  <si>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</si>
  <si>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</si>
  <si>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</si>
  <si>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</si>
  <si>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</si>
  <si>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</si>
  <si>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</si>
  <si>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</si>
  <si>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</si>
  <si>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</si>
  <si>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</si>
  <si>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</si>
  <si>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</si>
  <si>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</si>
  <si>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</si>
  <si>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</si>
  <si>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</si>
  <si>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</si>
  <si>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</si>
  <si>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</si>
  <si>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</si>
  <si>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</si>
  <si>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</si>
  <si>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</si>
  <si>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</si>
  <si>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</si>
  <si>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</si>
  <si>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</si>
  <si>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</si>
  <si>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</si>
  <si>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</si>
  <si>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</si>
  <si>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</si>
  <si>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</si>
  <si>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</si>
  <si>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</si>
  <si>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</si>
  <si>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</si>
  <si>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</si>
  <si>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</si>
  <si>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</si>
  <si>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</si>
  <si>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</si>
  <si>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</si>
  <si>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</si>
  <si>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</si>
  <si>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</si>
  <si>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</si>
  <si>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</si>
  <si>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</si>
  <si>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</si>
  <si>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</si>
  <si>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</si>
  <si>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</si>
  <si>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</si>
  <si>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</si>
  <si>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</si>
  <si>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</si>
  <si>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</si>
  <si>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</si>
  <si>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</si>
  <si>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</si>
  <si>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</si>
  <si>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</si>
  <si>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</si>
  <si>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</si>
  <si>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</si>
  <si>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</si>
  <si>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</si>
  <si>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</si>
  <si>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</si>
  <si>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</si>
  <si>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</si>
  <si>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</si>
  <si>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</si>
  <si>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</si>
  <si>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</si>
  <si>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</si>
  <si>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</si>
  <si>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</si>
  <si>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</si>
  <si>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</si>
  <si>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</si>
  <si>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</si>
  <si>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</si>
  <si>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</si>
  <si>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</si>
  <si>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</si>
  <si>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</si>
  <si>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</si>
  <si>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</si>
  <si>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</si>
  <si>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</si>
  <si>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</si>
  <si>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</si>
  <si>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</si>
  <si>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</si>
  <si>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</si>
  <si>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</si>
  <si>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</si>
  <si>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</si>
  <si>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</si>
  <si>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</si>
  <si>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</si>
  <si>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</si>
  <si>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</si>
  <si>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</si>
  <si>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</si>
  <si>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</si>
  <si>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</si>
  <si>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</si>
  <si>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</si>
  <si>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</si>
  <si>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</si>
  <si>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</si>
  <si>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</si>
  <si>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</si>
  <si>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</si>
  <si>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</si>
  <si>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</si>
  <si>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</si>
  <si>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</si>
  <si>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</si>
  <si>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</si>
  <si>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</si>
  <si>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</si>
  <si>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</si>
  <si>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</si>
  <si>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</si>
  <si>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</si>
  <si>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</si>
  <si>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</si>
  <si>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</si>
  <si>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</si>
  <si>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</si>
  <si>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</si>
  <si>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</si>
  <si>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</si>
  <si>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</si>
  <si>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</si>
  <si>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</si>
  <si>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</si>
  <si>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</si>
  <si>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</si>
  <si>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</si>
  <si>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</si>
  <si>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</si>
  <si>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</si>
  <si>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</si>
  <si>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</si>
  <si>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</si>
  <si>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</si>
  <si>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</si>
  <si>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</si>
  <si>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</si>
  <si>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</si>
  <si>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</si>
  <si>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</si>
  <si>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</si>
  <si>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</si>
  <si>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</si>
  <si>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</si>
  <si>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</si>
  <si>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</si>
  <si>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</si>
  <si>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</si>
  <si>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</si>
  <si>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</si>
  <si>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</si>
  <si>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</si>
  <si>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</si>
  <si>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</si>
  <si>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</si>
  <si>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</si>
  <si>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</si>
  <si>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</si>
  <si>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</si>
  <si>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</si>
  <si>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</si>
  <si>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</si>
  <si>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</si>
  <si>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</si>
  <si>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</si>
  <si>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</si>
  <si>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</si>
  <si>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</si>
  <si>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</si>
  <si>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</si>
  <si>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</si>
  <si>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</si>
  <si>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</si>
  <si>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</si>
  <si>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</si>
  <si>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</si>
  <si>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</si>
  <si>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</si>
  <si>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</si>
  <si>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</si>
  <si>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</si>
  <si>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</si>
  <si>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</si>
  <si>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</si>
  <si>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</si>
  <si>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</si>
  <si>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</si>
  <si>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</si>
  <si>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</si>
  <si>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</si>
  <si>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</si>
  <si>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</si>
  <si>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</si>
  <si>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</si>
  <si>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</si>
  <si>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</si>
  <si>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</si>
  <si>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</si>
  <si>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</si>
  <si>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</si>
  <si>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</si>
  <si>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</si>
  <si>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</si>
  <si>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</si>
  <si>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</si>
  <si>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</si>
  <si>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</si>
  <si>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</si>
  <si>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</si>
  <si>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</si>
  <si>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</si>
  <si>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</si>
  <si>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</si>
  <si>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</si>
  <si>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</si>
  <si>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</si>
  <si>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</si>
  <si>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</si>
  <si>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</si>
  <si>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</si>
  <si>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</si>
  <si>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</si>
  <si>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</si>
  <si>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</si>
  <si>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</si>
  <si>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</si>
  <si>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</si>
  <si>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</si>
  <si>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</si>
  <si>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</si>
  <si>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</si>
  <si>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</si>
  <si>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</si>
  <si>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</si>
  <si>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</si>
  <si>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</si>
  <si>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</si>
  <si>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</si>
  <si>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</si>
  <si>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</si>
  <si>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</si>
  <si>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</si>
  <si>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</si>
  <si>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</si>
  <si>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</si>
  <si>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</si>
  <si>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</si>
  <si>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</si>
  <si>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</si>
  <si>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</si>
  <si>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</si>
  <si>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</si>
  <si>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</si>
  <si>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</si>
  <si>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</si>
  <si>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</si>
  <si>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</si>
  <si>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</si>
  <si>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</si>
  <si>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</si>
  <si>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</si>
  <si>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</si>
  <si>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</si>
  <si>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</si>
  <si>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</si>
  <si>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</si>
  <si>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</si>
  <si>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</si>
  <si>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</si>
  <si>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</si>
  <si>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</si>
  <si>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</si>
  <si>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</si>
  <si>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</si>
  <si>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</si>
  <si>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</si>
  <si>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</si>
  <si>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</si>
  <si>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</si>
  <si>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</si>
  <si>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</si>
  <si>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</si>
  <si>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</si>
  <si>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</si>
  <si>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</si>
  <si>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</si>
  <si>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</si>
  <si>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</si>
  <si>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</si>
  <si>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</si>
  <si>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</si>
  <si>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</si>
  <si>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</si>
  <si>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</si>
  <si>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</si>
  <si>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</si>
  <si>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</si>
  <si>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</si>
  <si>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</si>
  <si>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</si>
  <si>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</si>
  <si>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</si>
  <si>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</si>
  <si>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</si>
  <si>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</si>
  <si>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</si>
  <si>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</si>
  <si>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</si>
  <si>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</si>
  <si>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</si>
  <si>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</si>
  <si>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</si>
  <si>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</si>
  <si>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</si>
  <si>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</si>
  <si>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</si>
  <si>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</si>
  <si>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</si>
  <si>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</si>
  <si>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</si>
  <si>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</si>
  <si>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</si>
  <si>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</si>
  <si>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</si>
  <si>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</si>
  <si>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</si>
  <si>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</si>
  <si>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</si>
  <si>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</si>
  <si>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</si>
  <si>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</si>
  <si>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</si>
  <si>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</si>
  <si>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</si>
  <si>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</si>
  <si>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</si>
  <si>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</si>
  <si>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</si>
  <si>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</si>
  <si>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</si>
  <si>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</si>
  <si>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</si>
  <si>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</si>
  <si>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</si>
  <si>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</si>
  <si>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</si>
  <si>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</si>
  <si>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</si>
  <si>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</si>
  <si>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</si>
  <si>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</si>
  <si>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</si>
  <si>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</si>
  <si>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</si>
  <si>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</si>
  <si>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</si>
  <si>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</si>
  <si>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</si>
  <si>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</si>
  <si>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</si>
  <si>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</si>
  <si>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</si>
  <si>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</si>
  <si>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</si>
  <si>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</si>
  <si>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</si>
  <si>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</si>
  <si>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</si>
  <si>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</si>
  <si>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</si>
  <si>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</si>
  <si>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</si>
  <si>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</si>
  <si>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</si>
  <si>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</si>
  <si>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</si>
  <si>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</si>
  <si>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</si>
  <si>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</si>
  <si>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</si>
  <si>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</si>
  <si>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</si>
  <si>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</si>
  <si>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</si>
  <si>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</si>
  <si>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</si>
  <si>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</si>
  <si>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</si>
  <si>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</si>
  <si>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</si>
  <si>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</si>
  <si>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</si>
  <si>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</si>
  <si>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</si>
  <si>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</si>
  <si>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</si>
  <si>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</si>
  <si>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</si>
  <si>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</si>
  <si>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</si>
  <si>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</si>
  <si>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</si>
  <si>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</si>
  <si>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</si>
  <si>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</si>
  <si>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</si>
  <si>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</si>
  <si>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</si>
  <si>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</si>
  <si>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</si>
  <si>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</si>
  <si>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</si>
  <si>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</si>
  <si>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</si>
  <si>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</si>
  <si>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</si>
  <si>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</si>
  <si>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</si>
  <si>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</si>
  <si>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</si>
  <si>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</si>
  <si>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</si>
  <si>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</si>
  <si>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</si>
  <si>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</si>
  <si>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</si>
  <si>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</si>
  <si>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</si>
  <si>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</si>
  <si>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</si>
  <si>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</si>
  <si>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</si>
  <si>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</si>
  <si>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</si>
  <si>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</si>
  <si>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</si>
  <si>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</si>
  <si>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</si>
  <si>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</si>
  <si>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</si>
  <si>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</si>
  <si>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</si>
  <si>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</si>
  <si>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</si>
  <si>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</si>
  <si>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</si>
  <si>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</si>
  <si>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</si>
  <si>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</si>
  <si>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</si>
  <si>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</si>
  <si>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</si>
  <si>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</si>
  <si>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</si>
  <si>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</si>
  <si>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</si>
  <si>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</si>
  <si>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</si>
  <si>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</si>
  <si>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</si>
  <si>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</si>
  <si>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</si>
  <si>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</si>
  <si>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</si>
  <si>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</si>
  <si>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</si>
  <si>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</si>
  <si>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</si>
  <si>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</si>
  <si>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</si>
  <si>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</si>
  <si>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</si>
  <si>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</si>
  <si>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</si>
  <si>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</si>
  <si>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</si>
  <si>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</si>
  <si>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</si>
  <si>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</si>
  <si>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</si>
  <si>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</si>
  <si>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</si>
  <si>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</si>
  <si>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</si>
  <si>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</si>
  <si>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</si>
  <si>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</si>
  <si>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</si>
  <si>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</si>
  <si>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</si>
  <si>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</si>
  <si>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</si>
  <si>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</si>
  <si>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</si>
  <si>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</si>
  <si>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</si>
  <si>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</si>
  <si>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</si>
  <si>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</si>
  <si>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</si>
  <si>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</si>
  <si>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</si>
  <si>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</si>
  <si>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</si>
  <si>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</si>
  <si>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</si>
  <si>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</si>
  <si>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</si>
  <si>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</si>
  <si>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</si>
  <si>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</si>
  <si>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</si>
  <si>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</si>
  <si>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</si>
  <si>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</si>
  <si>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</si>
  <si>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</si>
  <si>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</si>
  <si>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</si>
  <si>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</si>
  <si>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</si>
  <si>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</si>
  <si>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</si>
  <si>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</si>
  <si>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</si>
  <si>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</si>
  <si>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</si>
  <si>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</si>
  <si>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</si>
  <si>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</si>
  <si>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</si>
  <si>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</si>
  <si>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</si>
  <si>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</si>
  <si>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</si>
  <si>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</si>
  <si>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</si>
  <si>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</si>
  <si>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</si>
  <si>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</si>
  <si>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</si>
  <si>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</si>
  <si>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</si>
  <si>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</si>
  <si>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</si>
  <si>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</si>
  <si>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</si>
  <si>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</si>
  <si>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</si>
  <si>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</si>
  <si>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</si>
  <si>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</si>
  <si>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</si>
  <si>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</si>
  <si>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</si>
  <si>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</si>
  <si>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</si>
  <si>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</si>
  <si>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</si>
  <si>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</si>
  <si>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</si>
  <si>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</si>
  <si>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</si>
  <si>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</si>
  <si>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</si>
  <si>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</si>
  <si>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</si>
  <si>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</si>
  <si>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</si>
  <si>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</si>
  <si>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</si>
  <si>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</si>
  <si>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</si>
  <si>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</si>
  <si>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</si>
  <si>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</si>
  <si>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</si>
  <si>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</si>
  <si>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</si>
  <si>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</si>
  <si>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</si>
  <si>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</si>
  <si>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</si>
  <si>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</si>
  <si>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</si>
  <si>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</si>
  <si>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</si>
  <si>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</si>
  <si>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</si>
  <si>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</si>
  <si>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</si>
  <si>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</si>
  <si>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</si>
  <si>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</si>
  <si>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</si>
  <si>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</si>
  <si>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</si>
  <si>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</si>
  <si>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</si>
  <si>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</si>
  <si>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</si>
  <si>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</si>
  <si>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</si>
  <si>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</si>
  <si>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</si>
  <si>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</si>
  <si>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</si>
  <si>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</si>
  <si>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</si>
  <si>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</si>
  <si>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</si>
  <si>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</si>
  <si>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</si>
  <si>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</si>
  <si>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</si>
  <si>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</si>
  <si>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</si>
  <si>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</si>
  <si>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</si>
  <si>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</si>
  <si>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</si>
  <si>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</si>
  <si>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</si>
  <si>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</si>
  <si>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</si>
  <si>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</si>
  <si>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</si>
  <si>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</si>
  <si>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</si>
  <si>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</si>
  <si>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</si>
  <si>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</si>
  <si>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</si>
  <si>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</si>
  <si>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</si>
  <si>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</si>
  <si>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</si>
  <si>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</si>
  <si>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</si>
  <si>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</si>
  <si>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</si>
  <si>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</si>
  <si>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</si>
  <si>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</si>
  <si>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</si>
  <si>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</si>
  <si>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</si>
  <si>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</si>
  <si>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</si>
  <si>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</si>
  <si>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</si>
  <si>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</si>
  <si>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</si>
  <si>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</si>
  <si>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</si>
  <si>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</si>
  <si>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</si>
  <si>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</si>
  <si>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</si>
  <si>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</si>
  <si>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</si>
  <si>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</si>
  <si>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</si>
  <si>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</si>
  <si>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</si>
  <si>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</si>
  <si>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</si>
  <si>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</si>
  <si>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</si>
  <si>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</si>
  <si>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</si>
  <si>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</si>
  <si>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</si>
  <si>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</si>
  <si>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</si>
  <si>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</si>
  <si>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</si>
  <si>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</si>
  <si>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</si>
  <si>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</si>
  <si>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</si>
  <si>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</si>
  <si>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</si>
  <si>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</si>
  <si>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</si>
  <si>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</si>
  <si>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</si>
  <si>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</si>
  <si>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</si>
  <si>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</si>
  <si>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</si>
  <si>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</si>
  <si>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</si>
  <si>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</si>
  <si>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</si>
  <si>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</si>
  <si>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</si>
  <si>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</si>
  <si>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</si>
  <si>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</si>
  <si>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</si>
  <si>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</si>
  <si>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</si>
  <si>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</si>
  <si>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</si>
  <si>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</si>
  <si>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</si>
  <si>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</si>
  <si>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</si>
  <si>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</si>
  <si>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</si>
  <si>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</si>
  <si>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</si>
  <si>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</si>
  <si>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</si>
  <si>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</si>
  <si>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</si>
  <si>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</si>
  <si>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</si>
  <si>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</si>
  <si>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</si>
  <si>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</si>
  <si>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</si>
  <si>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</si>
  <si>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</si>
  <si>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</si>
  <si>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</si>
  <si>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</si>
  <si>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</si>
  <si>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</si>
  <si>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</si>
  <si>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</si>
  <si>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</si>
  <si>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</si>
  <si>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</si>
  <si>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</si>
  <si>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</si>
  <si>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</si>
  <si>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</si>
  <si>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</si>
  <si>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</si>
  <si>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</si>
  <si>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</si>
  <si>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</si>
  <si>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</si>
  <si>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</si>
  <si>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</si>
  <si>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</si>
  <si>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</si>
  <si>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</si>
  <si>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</si>
  <si>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</si>
  <si>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</si>
  <si>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</si>
  <si>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</si>
  <si>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</si>
  <si>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</si>
  <si>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</si>
  <si>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</si>
  <si>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</si>
  <si>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</si>
  <si>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</si>
  <si>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</si>
  <si>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</si>
  <si>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</si>
  <si>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</si>
  <si>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</si>
  <si>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</si>
  <si>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</si>
  <si>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</si>
  <si>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</si>
  <si>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</si>
  <si>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</si>
  <si>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</si>
  <si>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</si>
  <si>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</si>
  <si>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</si>
  <si>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</si>
  <si>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</si>
  <si>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</si>
  <si>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</si>
  <si>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</si>
  <si>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</si>
  <si>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</si>
  <si>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</si>
  <si>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</si>
  <si>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</si>
  <si>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</si>
  <si>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</si>
  <si>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</si>
  <si>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</si>
  <si>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</si>
  <si>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</si>
  <si>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</si>
  <si>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</si>
  <si>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</si>
  <si>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</si>
  <si>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</si>
  <si>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</si>
  <si>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</si>
  <si>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</si>
  <si>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</si>
  <si>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</si>
  <si>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</si>
  <si>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</si>
  <si>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</si>
  <si>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</si>
  <si>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</si>
  <si>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</si>
  <si>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</si>
  <si>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</si>
  <si>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</si>
  <si>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</si>
  <si>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</si>
  <si>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</si>
  <si>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</si>
  <si>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</si>
  <si>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</si>
  <si>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</si>
  <si>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</si>
  <si>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</si>
  <si>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</si>
  <si>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</si>
  <si>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</si>
  <si>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</si>
  <si>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</si>
  <si>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</si>
  <si>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</si>
  <si>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</si>
  <si>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</si>
  <si>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</si>
  <si>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</si>
  <si>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</si>
  <si>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</si>
  <si>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</si>
  <si>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</si>
  <si>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</si>
  <si>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</si>
  <si>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</si>
  <si>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</si>
  <si>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</si>
  <si>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</si>
  <si>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</si>
  <si>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</si>
  <si>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</si>
  <si>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</si>
  <si>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</si>
  <si>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</si>
  <si>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</si>
  <si>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</si>
  <si>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</si>
  <si>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</si>
  <si>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</si>
  <si>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</si>
  <si>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</si>
  <si>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</si>
  <si>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</si>
  <si>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</si>
  <si>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</si>
  <si>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</si>
  <si>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</si>
  <si>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</si>
  <si>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</si>
  <si>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</si>
  <si>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</si>
  <si>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</si>
  <si>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</si>
  <si>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</si>
  <si>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</si>
  <si>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</si>
  <si>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</si>
  <si>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</si>
  <si>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</si>
  <si>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</si>
  <si>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</si>
  <si>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</si>
  <si>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</si>
  <si>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</si>
  <si>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</si>
  <si>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</si>
  <si>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</si>
  <si>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</si>
  <si>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</si>
  <si>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</si>
  <si>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</si>
  <si>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</si>
  <si>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</si>
  <si>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</si>
  <si>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</si>
  <si>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</si>
  <si>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</si>
  <si>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</si>
  <si>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</si>
  <si>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</si>
  <si>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</si>
  <si>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</si>
  <si>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</si>
  <si>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</si>
  <si>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</si>
  <si>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</si>
  <si>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</si>
  <si>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</si>
  <si>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</si>
  <si>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</si>
  <si>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</si>
  <si>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</si>
  <si>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</si>
  <si>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</si>
  <si>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</si>
  <si>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</si>
  <si>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</si>
  <si>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</si>
  <si>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</si>
  <si>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</si>
  <si>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</si>
  <si>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</si>
  <si>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</si>
  <si>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</si>
  <si>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</si>
  <si>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</si>
  <si>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</si>
  <si>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</si>
  <si>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</si>
  <si>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</si>
  <si>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</si>
  <si>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</si>
  <si>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</si>
  <si>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</si>
  <si>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</si>
  <si>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</si>
  <si>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</si>
  <si>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</si>
  <si>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</si>
  <si>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</si>
  <si>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</si>
  <si>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</si>
  <si>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</si>
  <si>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</si>
  <si>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</si>
  <si>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</si>
  <si>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</si>
  <si>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</si>
  <si>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</si>
  <si>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</si>
  <si>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</si>
  <si>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</si>
  <si>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</si>
  <si>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</si>
  <si>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</si>
  <si>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</si>
  <si>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</si>
  <si>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</si>
  <si>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</si>
  <si>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</si>
  <si>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</si>
  <si>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</si>
  <si>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</si>
  <si>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</si>
  <si>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</si>
  <si>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</si>
  <si>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</si>
  <si>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</si>
  <si>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</si>
  <si>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</si>
  <si>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</si>
  <si>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</si>
  <si>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</si>
  <si>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</si>
  <si>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</si>
  <si>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</si>
  <si>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</si>
  <si>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</si>
  <si>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</si>
  <si>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</si>
  <si>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</si>
  <si>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</si>
  <si>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</si>
  <si>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</si>
  <si>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</si>
  <si>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</si>
  <si>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</si>
  <si>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</si>
  <si>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</si>
  <si>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</si>
  <si>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</si>
  <si>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</si>
  <si>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</si>
  <si>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</si>
  <si>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</si>
  <si>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</si>
  <si>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</si>
  <si>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</si>
  <si>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</si>
  <si>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</si>
  <si>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</si>
  <si>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</si>
  <si>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</si>
  <si>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</si>
  <si>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</si>
  <si>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</si>
  <si>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</si>
  <si>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</si>
  <si>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</si>
  <si>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</si>
  <si>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</si>
  <si>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</si>
  <si>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</si>
  <si>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</si>
  <si>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</si>
  <si>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</si>
  <si>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</si>
  <si>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</si>
  <si>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</si>
  <si>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</si>
  <si>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</si>
  <si>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</si>
  <si>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</si>
  <si>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</si>
  <si>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</si>
  <si>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</si>
  <si>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</si>
  <si>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</si>
  <si>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</si>
  <si>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</si>
  <si>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</si>
  <si>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</si>
  <si>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</si>
  <si>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</si>
  <si>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</si>
  <si>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</si>
  <si>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</si>
  <si>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</si>
  <si>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</si>
  <si>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</si>
  <si>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</si>
  <si>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</si>
  <si>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</si>
  <si>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</si>
  <si>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</si>
  <si>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</si>
  <si>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</si>
  <si>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</si>
  <si>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</si>
  <si>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</si>
  <si>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</si>
  <si>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</si>
  <si>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</si>
  <si>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</si>
  <si>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</si>
  <si>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</si>
  <si>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</si>
  <si>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</si>
  <si>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</si>
  <si>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</si>
  <si>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</si>
  <si>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</si>
  <si>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</si>
  <si>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</si>
  <si>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</si>
  <si>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</si>
  <si>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</si>
  <si>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</si>
  <si>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</si>
  <si>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</si>
  <si>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</si>
  <si>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</si>
  <si>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</si>
  <si>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</si>
  <si>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</si>
  <si>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</si>
  <si>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</si>
  <si>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</si>
  <si>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</si>
  <si>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</si>
  <si>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</si>
  <si>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</si>
  <si>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</si>
  <si>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</si>
  <si>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</si>
  <si>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</si>
  <si>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</si>
  <si>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</si>
  <si>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</si>
  <si>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</si>
  <si>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</si>
  <si>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</si>
  <si>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</si>
  <si>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</si>
  <si>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</si>
  <si>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</si>
  <si>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</si>
  <si>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</si>
  <si>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</si>
  <si>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</si>
  <si>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</si>
  <si>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</si>
  <si>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</si>
  <si>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</si>
  <si>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</si>
  <si>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</si>
  <si>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</si>
  <si>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</si>
  <si>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</si>
  <si>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</si>
  <si>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</si>
  <si>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</si>
  <si>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</si>
  <si>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</si>
  <si>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</si>
  <si>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</si>
  <si>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</si>
  <si>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</si>
  <si>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</si>
  <si>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</si>
  <si>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</si>
  <si>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</si>
  <si>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</si>
  <si>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</si>
  <si>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</si>
  <si>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</si>
  <si>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</si>
  <si>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</si>
  <si>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</si>
  <si>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</si>
  <si>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</si>
  <si>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</si>
  <si>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</si>
  <si>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</si>
  <si>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</si>
  <si>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</si>
  <si>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</si>
  <si>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</si>
  <si>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</si>
  <si>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</si>
  <si>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</si>
  <si>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</si>
  <si>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</si>
  <si>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</si>
  <si>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</si>
  <si>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</si>
  <si>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</si>
  <si>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</si>
  <si>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</si>
  <si>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</si>
  <si>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</si>
  <si>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</si>
  <si>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</si>
  <si>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</si>
  <si>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</si>
  <si>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</si>
  <si>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</si>
  <si>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</si>
  <si>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</si>
  <si>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</si>
  <si>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</si>
  <si>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</si>
  <si>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</si>
  <si>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</si>
  <si>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</si>
  <si>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</si>
  <si>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</si>
  <si>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</si>
  <si>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</si>
  <si>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</si>
  <si>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</si>
  <si>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</si>
  <si>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</si>
  <si>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</si>
  <si>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</si>
  <si>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</si>
  <si>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</si>
  <si>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</si>
  <si>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</si>
  <si>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</si>
  <si>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</si>
  <si>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</si>
  <si>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</si>
  <si>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</si>
  <si>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</si>
  <si>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</si>
  <si>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</si>
  <si>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</si>
  <si>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</si>
  <si>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</si>
  <si>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</si>
  <si>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</si>
  <si>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</si>
  <si>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</si>
  <si>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</si>
  <si>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</si>
  <si>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</si>
  <si>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</si>
  <si>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</si>
  <si>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</si>
  <si>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</si>
  <si>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</si>
  <si>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</si>
  <si>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</si>
  <si>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</si>
  <si>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</si>
  <si>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</si>
  <si>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</si>
  <si>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</si>
  <si>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</si>
  <si>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</si>
  <si>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</si>
  <si>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</si>
  <si>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</si>
  <si>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</si>
  <si>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</si>
  <si>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</si>
  <si>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</si>
  <si>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</si>
  <si>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</si>
  <si>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</si>
  <si>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</si>
  <si>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</si>
  <si>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</si>
  <si>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</si>
  <si>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</si>
  <si>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</si>
  <si>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</si>
  <si>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</si>
  <si>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</si>
  <si>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</si>
  <si>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</si>
  <si>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</si>
  <si>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</si>
  <si>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</si>
  <si>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</si>
  <si>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</si>
  <si>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</si>
  <si>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</si>
  <si>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</si>
  <si>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</si>
  <si>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</si>
  <si>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</si>
  <si>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</si>
  <si>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</si>
  <si>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</si>
  <si>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</si>
  <si>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</si>
  <si>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</si>
  <si>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</si>
  <si>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</si>
  <si>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</si>
  <si>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</si>
  <si>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</si>
  <si>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</si>
  <si>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</si>
  <si>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</si>
  <si>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</si>
  <si>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</si>
  <si>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</si>
  <si>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</si>
  <si>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</si>
  <si>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</si>
  <si>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</si>
  <si>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</si>
  <si>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</si>
  <si>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</si>
  <si>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</si>
  <si>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</si>
  <si>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</si>
  <si>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</si>
  <si>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</si>
  <si>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</si>
  <si>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</si>
  <si>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</si>
  <si>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</si>
  <si>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</si>
  <si>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</si>
  <si>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</si>
  <si>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</si>
  <si>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</si>
  <si>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</si>
  <si>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</si>
  <si>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</si>
  <si>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</si>
  <si>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</si>
  <si>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</si>
  <si>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</si>
  <si>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</si>
  <si>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</si>
  <si>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</si>
  <si>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</si>
  <si>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</si>
  <si>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</si>
  <si>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</si>
  <si>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</si>
  <si>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</si>
  <si>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</si>
  <si>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</si>
  <si>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</si>
  <si>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</si>
  <si>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</si>
  <si>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</si>
  <si>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</si>
  <si>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</si>
  <si>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</si>
  <si>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</si>
  <si>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</si>
  <si>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</si>
  <si>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</si>
  <si>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</si>
  <si>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</si>
  <si>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</si>
  <si>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</si>
  <si>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</si>
  <si>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</si>
  <si>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</si>
  <si>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</si>
  <si>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</si>
  <si>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</si>
  <si>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</si>
  <si>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</si>
  <si>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</si>
  <si>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</si>
  <si>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</si>
  <si>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</si>
  <si>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</si>
  <si>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</si>
  <si>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</si>
  <si>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</si>
  <si>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</si>
  <si>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</si>
  <si>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</si>
  <si>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</si>
  <si>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</si>
  <si>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</si>
  <si>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</si>
  <si>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</si>
  <si>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</si>
  <si>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</si>
  <si>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</si>
  <si>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</si>
  <si>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</si>
  <si>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</si>
  <si>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</si>
  <si>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</si>
  <si>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</si>
  <si>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</si>
  <si>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</si>
  <si>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</si>
  <si>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</si>
  <si>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</si>
  <si>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</si>
  <si>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</si>
  <si>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</si>
  <si>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</si>
  <si>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</si>
  <si>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</si>
  <si>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</si>
  <si>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</si>
  <si>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</si>
  <si>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</si>
  <si>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</si>
  <si>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</si>
  <si>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</si>
  <si>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</si>
  <si>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</si>
  <si>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</si>
  <si>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</si>
  <si>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</si>
  <si>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</si>
  <si>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</si>
  <si>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</si>
  <si>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</si>
  <si>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</si>
  <si>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</si>
  <si>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</si>
  <si>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</si>
  <si>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</si>
  <si>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</si>
  <si>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</si>
  <si>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</si>
  <si>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</si>
  <si>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</si>
  <si>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</si>
  <si>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</si>
  <si>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</si>
  <si>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</si>
  <si>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</si>
  <si>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</si>
  <si>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</si>
  <si>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</si>
  <si>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</si>
  <si>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</si>
  <si>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</si>
  <si>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</si>
  <si>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</si>
  <si>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</si>
  <si>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</si>
  <si>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</si>
  <si>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</si>
  <si>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</si>
  <si>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</si>
  <si>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</si>
  <si>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</si>
  <si>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</si>
  <si>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</si>
  <si>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</si>
  <si>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</si>
  <si>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</si>
  <si>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</si>
  <si>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</si>
  <si>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</si>
  <si>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</si>
  <si>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</si>
  <si>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</si>
  <si>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</si>
  <si>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</si>
  <si>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</si>
  <si>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</si>
  <si>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</si>
  <si>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</si>
  <si>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</si>
  <si>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</si>
  <si>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</si>
  <si>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</si>
  <si>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</si>
  <si>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</si>
  <si>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</si>
  <si>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</si>
  <si>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</si>
  <si>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</si>
  <si>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</si>
  <si>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</si>
  <si>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</si>
  <si>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</si>
  <si>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</si>
  <si>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</si>
  <si>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</si>
  <si>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</si>
  <si>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</si>
  <si>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</si>
  <si>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</si>
  <si>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</si>
  <si>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</si>
  <si>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</si>
  <si>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</si>
  <si>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</si>
  <si>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</si>
  <si>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</si>
  <si>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</si>
  <si>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</si>
  <si>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</si>
  <si>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</si>
  <si>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</si>
  <si>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</si>
  <si>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</si>
  <si>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</si>
  <si>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</si>
  <si>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</si>
  <si>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</si>
  <si>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</si>
  <si>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</si>
  <si>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</si>
  <si>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</si>
  <si>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</si>
  <si>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</si>
  <si>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</si>
  <si>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</si>
  <si>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</si>
  <si>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</si>
  <si>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</si>
  <si>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</si>
  <si>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</si>
  <si>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</si>
  <si>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</si>
  <si>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</si>
  <si>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</si>
  <si>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</si>
  <si>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</si>
  <si>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</si>
  <si>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</si>
  <si>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</si>
  <si>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</si>
  <si>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</si>
  <si>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</si>
  <si>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</si>
  <si>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</si>
  <si>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</si>
  <si>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</si>
  <si>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</si>
  <si>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</si>
  <si>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</si>
  <si>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</si>
  <si>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</si>
  <si>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</si>
  <si>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</si>
  <si>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</si>
  <si>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</si>
  <si>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</si>
  <si>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</si>
  <si>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</si>
  <si>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</si>
  <si>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</si>
  <si>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</si>
  <si>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</si>
  <si>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</si>
  <si>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</si>
  <si>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</si>
  <si>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</si>
  <si>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</si>
  <si>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</si>
  <si>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</si>
  <si>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</si>
  <si>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</si>
  <si>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</si>
  <si>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</si>
  <si>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</si>
  <si>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</si>
  <si>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</si>
  <si>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</si>
  <si>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</si>
  <si>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</si>
  <si>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</si>
  <si>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</si>
  <si>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</si>
  <si>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</si>
  <si>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</si>
  <si>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</si>
  <si>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</si>
  <si>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</si>
  <si>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</si>
  <si>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</si>
  <si>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</si>
  <si>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</si>
  <si>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</si>
  <si>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</si>
  <si>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</si>
  <si>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</si>
  <si>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</si>
  <si>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</si>
  <si>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</si>
  <si>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</si>
  <si>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</si>
  <si>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</si>
  <si>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</si>
  <si>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</si>
  <si>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</si>
  <si>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</si>
  <si>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</si>
  <si>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</si>
  <si>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</si>
  <si>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</si>
  <si>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</si>
  <si>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</si>
  <si>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</si>
  <si>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</si>
  <si>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</si>
  <si>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</si>
  <si>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</si>
  <si>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</si>
  <si>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</si>
  <si>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</si>
  <si>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</si>
  <si>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</si>
  <si>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</si>
  <si>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</si>
  <si>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</si>
  <si>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</si>
  <si>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</si>
  <si>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</si>
  <si>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</si>
  <si>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</si>
  <si>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</si>
  <si>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</si>
  <si>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</si>
  <si>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</si>
  <si>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</si>
  <si>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</si>
  <si>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</si>
  <si>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</si>
  <si>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</si>
  <si>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</si>
  <si>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</si>
  <si>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</si>
  <si>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</si>
  <si>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</si>
  <si>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</si>
  <si>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</si>
  <si>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</si>
  <si>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</si>
  <si>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</si>
  <si>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</si>
  <si>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</si>
  <si>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</si>
  <si>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</si>
  <si>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</si>
  <si>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</si>
  <si>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</si>
  <si>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</si>
  <si>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</si>
  <si>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</si>
  <si>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</si>
  <si>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</si>
  <si>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</si>
  <si>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</si>
  <si>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</si>
  <si>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</si>
  <si>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</si>
  <si>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</si>
  <si>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</si>
  <si>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</si>
  <si>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</si>
  <si>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</si>
  <si>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</si>
  <si>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</si>
  <si>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</si>
  <si>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</si>
  <si>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</si>
  <si>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</si>
  <si>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</si>
  <si>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</si>
  <si>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</si>
  <si>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</si>
  <si>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</si>
  <si>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</si>
  <si>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</si>
  <si>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</si>
  <si>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</si>
  <si>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</si>
  <si>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</si>
  <si>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</si>
  <si>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</si>
  <si>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</si>
  <si>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</si>
  <si>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</si>
  <si>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</si>
  <si>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</si>
  <si>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</si>
  <si>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</si>
  <si>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</si>
  <si>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</si>
  <si>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</si>
  <si>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</si>
  <si>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</si>
  <si>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</si>
  <si>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</si>
  <si>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</si>
  <si>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</si>
  <si>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</si>
  <si>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</si>
  <si>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</si>
  <si>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</si>
  <si>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</si>
  <si>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</si>
  <si>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</si>
  <si>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</si>
  <si>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</si>
  <si>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</si>
  <si>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</si>
  <si>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</si>
  <si>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</si>
  <si>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</si>
  <si>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</si>
  <si>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</si>
  <si>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</si>
  <si>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</si>
  <si>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</si>
  <si>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</si>
  <si>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</si>
  <si>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</si>
  <si>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</si>
  <si>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</si>
  <si>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</si>
  <si>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</si>
  <si>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</si>
  <si>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</si>
  <si>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</si>
  <si>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</si>
  <si>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</si>
  <si>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</si>
  <si>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</si>
  <si>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</si>
  <si>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</si>
  <si>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</si>
  <si>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</si>
  <si>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</si>
  <si>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</si>
  <si>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</si>
  <si>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</si>
  <si>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</si>
  <si>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</si>
  <si>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</si>
  <si>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</si>
  <si>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</si>
  <si>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</si>
  <si>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</si>
  <si>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</si>
  <si>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</si>
  <si>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</si>
  <si>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</si>
  <si>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</si>
  <si>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</si>
  <si>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</si>
  <si>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</si>
  <si>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</si>
  <si>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</si>
  <si>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</si>
  <si>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</si>
  <si>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</si>
  <si>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</si>
  <si>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</si>
  <si>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</si>
  <si>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</si>
  <si>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</si>
  <si>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</si>
  <si>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</si>
  <si>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</si>
  <si>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</si>
  <si>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</si>
  <si>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</si>
  <si>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</si>
  <si>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</si>
  <si>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</si>
  <si>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</si>
  <si>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</si>
  <si>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</si>
  <si>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</si>
  <si>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</si>
  <si>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</si>
  <si>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</si>
  <si>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</si>
  <si>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</si>
  <si>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</si>
  <si>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</si>
  <si>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</si>
  <si>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</si>
  <si>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</si>
  <si>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</si>
  <si>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</si>
  <si>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</si>
  <si>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</si>
  <si>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</si>
  <si>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</si>
  <si>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</si>
  <si>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</si>
  <si>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</si>
  <si>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</si>
  <si>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</si>
  <si>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</si>
  <si>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</si>
  <si>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</si>
  <si>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</si>
  <si>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</si>
  <si>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</si>
  <si>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</si>
  <si>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</si>
  <si>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</si>
  <si>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</si>
  <si>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</si>
  <si>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</si>
  <si>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</si>
  <si>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</si>
  <si>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</si>
  <si>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</si>
  <si>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</si>
  <si>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</si>
  <si>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</si>
  <si>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</si>
  <si>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</si>
  <si>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</si>
  <si>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</si>
  <si>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</si>
  <si>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</si>
  <si>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</si>
  <si>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</si>
  <si>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</si>
  <si>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</si>
  <si>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</si>
  <si>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</si>
  <si>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</si>
  <si>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</si>
  <si>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</si>
  <si>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</si>
  <si>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</si>
  <si>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</si>
  <si>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</si>
  <si>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</si>
  <si>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</si>
  <si>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</si>
  <si>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</si>
  <si>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</si>
  <si>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</si>
  <si>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</si>
  <si>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</si>
  <si>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</si>
  <si>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</si>
  <si>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</si>
  <si>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</si>
  <si>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</si>
  <si>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</si>
  <si>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</si>
  <si>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</si>
  <si>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</si>
  <si>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</si>
  <si>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</si>
  <si>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</si>
  <si>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</si>
  <si>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</si>
  <si>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</si>
  <si>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</si>
  <si>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</si>
  <si>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</si>
  <si>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</si>
  <si>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</si>
  <si>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</si>
  <si>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</si>
  <si>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</si>
  <si>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</si>
  <si>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</si>
  <si>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</si>
  <si>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</si>
  <si>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</si>
  <si>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</si>
  <si>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</si>
  <si>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</si>
  <si>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</si>
  <si>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</si>
  <si>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</si>
  <si>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</si>
  <si>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</si>
  <si>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</si>
  <si>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</si>
  <si>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</si>
  <si>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</si>
  <si>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</si>
  <si>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</si>
  <si>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</si>
  <si>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</si>
  <si>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</si>
  <si>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</si>
  <si>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</si>
  <si>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</si>
  <si>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</si>
  <si>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</si>
  <si>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</si>
  <si>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</si>
  <si>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</si>
  <si>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</si>
  <si>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</si>
  <si>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</si>
  <si>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</si>
  <si>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</si>
  <si>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</si>
  <si>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</si>
  <si>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</si>
  <si>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</si>
  <si>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</si>
  <si>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</si>
  <si>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</si>
  <si>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</si>
  <si>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</si>
  <si>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</si>
  <si>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</si>
  <si>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</si>
  <si>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</si>
  <si>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</si>
  <si>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</si>
  <si>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</si>
  <si>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</si>
  <si>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</si>
  <si>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</si>
  <si>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</si>
  <si>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</si>
  <si>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</si>
  <si>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</si>
  <si>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</si>
  <si>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</si>
  <si>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</si>
  <si>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</si>
  <si>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</si>
  <si>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</si>
  <si>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</si>
  <si>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</si>
  <si>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</si>
  <si>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</si>
  <si>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</si>
  <si>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</si>
  <si>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</si>
  <si>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</si>
  <si>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</si>
  <si>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</si>
  <si>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</si>
  <si>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</si>
  <si>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</si>
  <si>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</si>
  <si>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</si>
  <si>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</si>
  <si>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</si>
  <si>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</si>
  <si>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</si>
  <si>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</si>
  <si>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</si>
  <si>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</si>
  <si>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</si>
  <si>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</si>
  <si>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</si>
  <si>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</si>
  <si>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</si>
  <si>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</si>
  <si>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</si>
  <si>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</si>
  <si>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</si>
  <si>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</si>
  <si>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</si>
  <si>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</si>
  <si>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</si>
  <si>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</si>
  <si>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</si>
  <si>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</si>
  <si>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</si>
  <si>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</si>
  <si>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</si>
  <si>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</si>
  <si>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</si>
  <si>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</si>
  <si>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</si>
  <si>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</si>
  <si>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</si>
  <si>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</si>
  <si>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</si>
  <si>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</si>
  <si>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</si>
  <si>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</si>
  <si>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</si>
  <si>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</si>
  <si>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</si>
  <si>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</si>
  <si>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</si>
  <si>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</si>
  <si>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</si>
  <si>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</si>
  <si>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</si>
  <si>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</si>
  <si>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</si>
  <si>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</si>
  <si>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</si>
  <si>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</si>
  <si>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</si>
  <si>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</si>
  <si>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</si>
  <si>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</si>
  <si>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</si>
  <si>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</si>
  <si>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</si>
  <si>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</si>
  <si>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</si>
  <si>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</si>
  <si>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</si>
  <si>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</si>
  <si>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</si>
  <si>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</si>
  <si>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</si>
  <si>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</si>
  <si>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</si>
  <si>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</si>
  <si>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</si>
  <si>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</si>
  <si>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</si>
  <si>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</si>
  <si>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</si>
  <si>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</si>
  <si>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</si>
  <si>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</si>
  <si>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</si>
  <si>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</si>
  <si>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</si>
  <si>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</si>
  <si>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</si>
  <si>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</si>
  <si>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</si>
  <si>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</si>
  <si>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</si>
  <si>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</si>
  <si>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</si>
  <si>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</si>
  <si>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</si>
  <si>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</si>
  <si>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</si>
  <si>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</si>
  <si>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</si>
  <si>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</si>
  <si>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</si>
  <si>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</si>
  <si>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</si>
  <si>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</si>
  <si>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</si>
  <si>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</si>
  <si>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</si>
  <si>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</si>
  <si>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</si>
  <si>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</si>
  <si>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</si>
  <si>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</si>
  <si>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</si>
  <si>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</si>
  <si>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</si>
  <si>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</si>
  <si>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</si>
  <si>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</si>
  <si>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</si>
  <si>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</si>
  <si>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</si>
  <si>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</si>
  <si>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</si>
  <si>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</si>
  <si>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</si>
  <si>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</si>
  <si>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</si>
  <si>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</si>
  <si>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</si>
  <si>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</si>
  <si>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</si>
  <si>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</si>
  <si>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</si>
  <si>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</si>
  <si>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</si>
  <si>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</si>
  <si>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</si>
  <si>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</si>
  <si>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</si>
  <si>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</si>
  <si>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</si>
  <si>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</si>
  <si>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</si>
  <si>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</si>
  <si>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</si>
  <si>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</si>
  <si>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</si>
  <si>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</si>
  <si>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</si>
  <si>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</si>
  <si>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</si>
  <si>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</si>
  <si>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</si>
  <si>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</si>
  <si>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</si>
  <si>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</si>
  <si>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</si>
  <si>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</si>
  <si>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</si>
  <si>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</si>
  <si>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</si>
  <si>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</si>
  <si>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</si>
  <si>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</si>
  <si>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</si>
  <si>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</si>
  <si>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</si>
  <si>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</si>
  <si>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</si>
  <si>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</si>
  <si>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</si>
  <si>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</si>
  <si>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</si>
  <si>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</si>
  <si>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</si>
  <si>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</si>
  <si>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</si>
  <si>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</si>
  <si>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</si>
  <si>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</si>
  <si>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</si>
  <si>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</si>
  <si>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</si>
  <si>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</si>
  <si>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</si>
  <si>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</si>
  <si>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</si>
  <si>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</si>
  <si>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</si>
  <si>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</si>
  <si>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</si>
  <si>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</si>
  <si>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</si>
  <si>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</si>
  <si>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</si>
  <si>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</si>
  <si>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</si>
  <si>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</si>
  <si>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</si>
  <si>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</si>
  <si>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</si>
  <si>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</si>
  <si>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</si>
  <si>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</si>
  <si>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</si>
  <si>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</si>
  <si>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</si>
  <si>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</si>
  <si>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</si>
  <si>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</si>
  <si>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</si>
  <si>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</si>
  <si>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</si>
  <si>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</si>
  <si>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</si>
  <si>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</si>
  <si>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</si>
  <si>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</si>
  <si>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</si>
  <si>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</si>
  <si>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</si>
  <si>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</si>
  <si>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</si>
  <si>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</si>
  <si>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</si>
  <si>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</si>
  <si>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</si>
  <si>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</si>
  <si>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</si>
  <si>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</si>
  <si>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</si>
  <si>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</si>
  <si>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</si>
  <si>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</si>
  <si>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</si>
  <si>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</si>
  <si>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</si>
  <si>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</si>
  <si>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</si>
  <si>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</si>
  <si>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</si>
  <si>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</si>
  <si>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</si>
  <si>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</si>
  <si>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</si>
  <si>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</si>
  <si>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</si>
  <si>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</si>
  <si>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</si>
  <si>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</si>
  <si>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</si>
  <si>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</si>
  <si>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</si>
  <si>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</si>
  <si>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</si>
  <si>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</si>
  <si>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</si>
  <si>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</si>
  <si>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</si>
  <si>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</si>
  <si>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</si>
  <si>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</si>
  <si>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</si>
  <si>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</si>
  <si>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</si>
  <si>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</si>
  <si>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</si>
  <si>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</si>
  <si>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</si>
  <si>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</si>
  <si>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</si>
  <si>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</si>
  <si>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</si>
  <si>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</si>
  <si>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</si>
  <si>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</si>
  <si>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</si>
  <si>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</si>
  <si>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</si>
  <si>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</si>
  <si>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</si>
  <si>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</si>
  <si>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</si>
  <si>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</si>
  <si>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</si>
  <si>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</si>
  <si>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</si>
  <si>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</si>
  <si>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</si>
  <si>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</si>
  <si>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</si>
  <si>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</si>
  <si>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</si>
  <si>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</si>
  <si>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</si>
  <si>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</si>
  <si>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</si>
  <si>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</si>
  <si>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</si>
  <si>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</si>
  <si>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</si>
  <si>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</si>
  <si>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</si>
  <si>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</si>
  <si>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</si>
  <si>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</si>
  <si>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</si>
  <si>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</si>
  <si>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</si>
  <si>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</si>
  <si>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</si>
  <si>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</si>
  <si>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</si>
  <si>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</si>
  <si>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</si>
  <si>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</si>
  <si>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</si>
  <si>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</si>
  <si>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</si>
  <si>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</si>
  <si>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</si>
  <si>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</si>
  <si>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</si>
  <si>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</si>
  <si>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</si>
  <si>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</si>
  <si>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</si>
  <si>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</si>
  <si>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</si>
  <si>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</si>
  <si>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</si>
  <si>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</si>
  <si>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</si>
  <si>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</si>
  <si>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</si>
  <si>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</si>
  <si>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</si>
  <si>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</si>
  <si>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</si>
  <si>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</si>
  <si>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</si>
  <si>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</si>
  <si>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</si>
  <si>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</si>
  <si>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</si>
  <si>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</si>
  <si>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</si>
  <si>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</si>
  <si>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</si>
  <si>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</si>
  <si>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</si>
  <si>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</si>
  <si>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</si>
  <si>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</si>
  <si>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</si>
  <si>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</si>
  <si>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</si>
  <si>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</si>
  <si>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</si>
  <si>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</si>
  <si>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</si>
  <si>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</si>
  <si>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</si>
  <si>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</si>
  <si>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</si>
  <si>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</si>
  <si>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</si>
  <si>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</si>
  <si>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</si>
  <si>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</si>
  <si>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</si>
  <si>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</si>
  <si>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</si>
  <si>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</si>
  <si>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</si>
  <si>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</si>
  <si>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</si>
  <si>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</si>
  <si>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</si>
  <si>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</si>
  <si>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</si>
  <si>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</si>
  <si>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</si>
  <si>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</si>
  <si>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</si>
  <si>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</si>
  <si>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</si>
  <si>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</si>
  <si>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</si>
  <si>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</si>
  <si>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</si>
  <si>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</si>
  <si>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</si>
  <si>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</si>
  <si>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</si>
  <si>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</si>
  <si>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</si>
  <si>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</si>
  <si>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</si>
  <si>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</si>
  <si>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</si>
  <si>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</si>
  <si>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</si>
  <si>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</si>
  <si>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</si>
  <si>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</si>
  <si>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</si>
  <si>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</si>
  <si>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</si>
  <si>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</si>
  <si>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</si>
  <si>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</si>
  <si>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</si>
  <si>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</si>
  <si>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</si>
  <si>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</si>
  <si>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</si>
  <si>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</si>
  <si>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</si>
  <si>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</si>
  <si>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</si>
  <si>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</si>
  <si>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</si>
  <si>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</si>
  <si>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</si>
  <si>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</si>
  <si>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</si>
  <si>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</si>
  <si>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</si>
  <si>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</si>
  <si>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</si>
  <si>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</si>
  <si>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</si>
  <si>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</si>
  <si>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</si>
  <si>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</si>
  <si>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</si>
  <si>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</si>
  <si>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</si>
  <si>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</si>
  <si>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</si>
  <si>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</si>
  <si>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</si>
  <si>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</si>
  <si>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</si>
  <si>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</si>
  <si>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</si>
  <si>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</si>
  <si>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</si>
  <si>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</si>
  <si>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</si>
  <si>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</si>
  <si>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</si>
  <si>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</si>
  <si>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</si>
  <si>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</si>
  <si>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</si>
  <si>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</si>
  <si>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</si>
  <si>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</si>
  <si>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</si>
  <si>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</si>
  <si>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</si>
  <si>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</si>
  <si>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</si>
  <si>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</si>
  <si>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</si>
  <si>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</si>
  <si>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</si>
  <si>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</si>
  <si>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</si>
  <si>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</si>
  <si>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</si>
  <si>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</si>
  <si>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</si>
  <si>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</si>
  <si>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</si>
  <si>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</si>
  <si>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</si>
  <si>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</si>
  <si>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</si>
  <si>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</si>
  <si>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</si>
  <si>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</si>
  <si>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</si>
  <si>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</si>
  <si>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</si>
  <si>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</si>
  <si>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</si>
  <si>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</si>
  <si>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</si>
  <si>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</si>
  <si>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</si>
  <si>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</si>
  <si>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</si>
  <si>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</si>
  <si>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</si>
  <si>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</si>
  <si>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</si>
  <si>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</si>
  <si>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</si>
  <si>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</si>
  <si>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</si>
  <si>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</si>
  <si>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</si>
  <si>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</si>
  <si>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</si>
  <si>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</si>
  <si>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</si>
  <si>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</si>
  <si>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</si>
  <si>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</si>
  <si>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</si>
  <si>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</si>
  <si>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</si>
  <si>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</si>
  <si>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</si>
  <si>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</si>
  <si>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</si>
  <si>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</si>
  <si>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</si>
  <si>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</si>
  <si>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</si>
  <si>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</si>
  <si>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</si>
  <si>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</si>
  <si>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</si>
  <si>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</si>
  <si>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</si>
  <si>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</si>
  <si>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</si>
  <si>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</si>
  <si>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</si>
  <si>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</si>
  <si>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</si>
  <si>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</si>
  <si>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</si>
  <si>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</si>
  <si>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</si>
  <si>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</si>
  <si>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</si>
  <si>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</si>
  <si>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</si>
  <si>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</si>
  <si>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</si>
  <si>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</si>
  <si>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</si>
  <si>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</si>
  <si>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</si>
  <si>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</si>
  <si>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</si>
  <si>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</si>
  <si>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</si>
  <si>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</si>
  <si>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</si>
  <si>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</si>
  <si>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</si>
  <si>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</si>
  <si>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</si>
  <si>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</si>
  <si>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</si>
  <si>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</si>
  <si>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</si>
  <si>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</si>
  <si>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</si>
  <si>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</si>
  <si>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</si>
  <si>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</si>
  <si>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</si>
  <si>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</si>
  <si>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</si>
  <si>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</si>
  <si>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</si>
  <si>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</si>
  <si>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</si>
  <si>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</si>
  <si>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</si>
  <si>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</si>
  <si>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</si>
  <si>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</si>
  <si>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</si>
  <si>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</si>
  <si>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</si>
  <si>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</si>
  <si>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</si>
  <si>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</si>
  <si>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</si>
  <si>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</si>
  <si>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</si>
  <si>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</si>
  <si>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</si>
  <si>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</si>
  <si>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</si>
  <si>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</si>
  <si>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</si>
  <si>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</si>
  <si>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</si>
  <si>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</si>
  <si>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</si>
  <si>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</si>
  <si>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</si>
  <si>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</si>
  <si>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</si>
  <si>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</si>
  <si>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</si>
  <si>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</si>
  <si>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</si>
  <si>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</si>
  <si>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</si>
  <si>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</si>
  <si>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</si>
  <si>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</si>
  <si>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</si>
  <si>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</si>
  <si>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</si>
  <si>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</si>
  <si>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</si>
  <si>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</si>
  <si>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</si>
  <si>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</si>
  <si>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</si>
  <si>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</si>
  <si>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</si>
  <si>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</si>
  <si>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</si>
  <si>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</si>
  <si>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</si>
  <si>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</si>
  <si>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</si>
  <si>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</si>
  <si>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</si>
  <si>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</si>
  <si>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</si>
  <si>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</si>
  <si>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</si>
  <si>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</si>
  <si>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</si>
  <si>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</si>
  <si>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</si>
  <si>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</si>
  <si>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</si>
  <si>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</si>
  <si>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</si>
  <si>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</si>
  <si>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</si>
  <si>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</si>
  <si>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</si>
  <si>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</si>
  <si>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</si>
  <si>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</si>
  <si>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</si>
  <si>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</si>
  <si>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</si>
  <si>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</si>
  <si>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</si>
  <si>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</si>
  <si>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</si>
  <si>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</si>
  <si>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</si>
  <si>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</si>
  <si>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</si>
  <si>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</si>
  <si>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</si>
  <si>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</si>
  <si>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</si>
  <si>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</si>
  <si>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</si>
  <si>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</si>
  <si>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</si>
  <si>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</si>
  <si>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</si>
  <si>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</si>
  <si>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</si>
  <si>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</si>
  <si>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</si>
  <si>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</si>
  <si>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</si>
  <si>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</si>
  <si>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</si>
  <si>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</si>
  <si>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</si>
  <si>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</si>
  <si>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</si>
  <si>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</si>
  <si>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</si>
  <si>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</si>
  <si>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</si>
  <si>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</si>
  <si>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</si>
  <si>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</si>
  <si>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</si>
  <si>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</si>
  <si>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</si>
  <si>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</si>
  <si>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</si>
  <si>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</si>
  <si>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</si>
  <si>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</si>
  <si>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</si>
  <si>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</si>
  <si>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</si>
  <si>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</si>
  <si>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</si>
  <si>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</si>
  <si>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</si>
  <si>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</si>
  <si>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</si>
  <si>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</si>
  <si>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</si>
  <si>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</si>
  <si>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</si>
  <si>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</si>
  <si>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</si>
  <si>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</si>
  <si>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</si>
  <si>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</si>
  <si>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</si>
  <si>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</si>
  <si>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</si>
  <si>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</si>
  <si>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</si>
  <si>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</si>
  <si>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</si>
  <si>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</si>
  <si>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</si>
  <si>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</si>
  <si>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</si>
  <si>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</si>
  <si>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</si>
  <si>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</si>
  <si>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</si>
  <si>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</si>
  <si>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</si>
  <si>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</si>
  <si>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</si>
  <si>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</si>
  <si>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</si>
  <si>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</si>
  <si>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</si>
  <si>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</si>
  <si>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</si>
  <si>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</si>
  <si>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</si>
  <si>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</si>
  <si>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</si>
  <si>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</si>
  <si>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</si>
  <si>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</si>
  <si>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</si>
  <si>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</si>
  <si>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</si>
  <si>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</si>
  <si>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</si>
  <si>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</si>
  <si>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</si>
  <si>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</si>
  <si>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</si>
  <si>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</si>
  <si>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</si>
  <si>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</si>
  <si>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</si>
  <si>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</si>
  <si>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</si>
  <si>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</si>
  <si>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</si>
  <si>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</si>
  <si>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</si>
  <si>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</si>
  <si>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</si>
  <si>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</si>
  <si>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</si>
  <si>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</si>
  <si>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</si>
  <si>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</si>
  <si>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</si>
  <si>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</si>
  <si>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</si>
  <si>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</si>
  <si>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</si>
  <si>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</si>
  <si>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</si>
  <si>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</si>
  <si>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</si>
  <si>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</si>
  <si>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</si>
  <si>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</si>
  <si>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</si>
  <si>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</si>
  <si>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</si>
  <si>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</si>
  <si>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</si>
  <si>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</si>
  <si>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</si>
  <si>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</si>
  <si>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</si>
  <si>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</si>
  <si>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</si>
  <si>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</si>
  <si>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</si>
  <si>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</si>
  <si>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</si>
  <si>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</si>
  <si>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</si>
  <si>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</si>
  <si>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</si>
  <si>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</si>
  <si>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</si>
  <si>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</si>
  <si>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</si>
  <si>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</si>
  <si>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</si>
  <si>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</si>
  <si>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</si>
  <si>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</si>
  <si>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</si>
  <si>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</si>
  <si>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</si>
  <si>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</si>
  <si>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</si>
  <si>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</si>
  <si>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</si>
  <si>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</si>
  <si>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</si>
  <si>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</si>
  <si>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</si>
  <si>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</si>
  <si>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</si>
  <si>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</si>
  <si>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</si>
  <si>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</si>
  <si>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</si>
  <si>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</si>
  <si>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</si>
  <si>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</si>
  <si>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</si>
  <si>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</si>
  <si>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</si>
  <si>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</si>
  <si>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</si>
  <si>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</si>
  <si>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</si>
  <si>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</si>
  <si>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</si>
  <si>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</si>
  <si>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</si>
  <si>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</si>
  <si>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</si>
  <si>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</si>
  <si>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</si>
  <si>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</si>
  <si>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</si>
  <si>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</si>
  <si>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</si>
  <si>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</si>
  <si>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</si>
  <si>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</si>
  <si>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</si>
  <si>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</si>
  <si>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</si>
  <si>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</si>
  <si>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</si>
  <si>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</si>
  <si>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</si>
  <si>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</si>
  <si>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</si>
  <si>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</si>
  <si>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</si>
  <si>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</si>
  <si>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</si>
  <si>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</si>
  <si>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</si>
  <si>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</si>
  <si>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</si>
  <si>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</si>
  <si>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</si>
  <si>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</si>
  <si>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</si>
  <si>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</si>
  <si>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</si>
  <si>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</si>
  <si>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</si>
  <si>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</si>
  <si>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</si>
  <si>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</si>
  <si>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</si>
  <si>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</si>
  <si>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</si>
  <si>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</si>
  <si>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</si>
  <si>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</si>
  <si>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</si>
  <si>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</si>
  <si>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</si>
  <si>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</si>
  <si>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</si>
  <si>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</si>
  <si>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</si>
  <si>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</si>
  <si>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</si>
  <si>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</si>
  <si>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</si>
  <si>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</si>
  <si>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</si>
  <si>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</si>
  <si>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</si>
  <si>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</si>
  <si>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</si>
  <si>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</si>
  <si>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</si>
  <si>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</si>
  <si>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</si>
  <si>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</si>
  <si>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</si>
  <si>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</si>
  <si>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</si>
  <si>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</si>
  <si>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</si>
  <si>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</si>
  <si>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</si>
  <si>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</si>
  <si>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</si>
  <si>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</si>
  <si>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</si>
  <si>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</si>
  <si>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</si>
  <si>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</si>
  <si>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</si>
  <si>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</si>
  <si>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</si>
  <si>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</si>
  <si>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</si>
  <si>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</si>
  <si>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</si>
  <si>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</si>
  <si>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</si>
  <si>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</si>
  <si>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</si>
  <si>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</si>
  <si>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</si>
  <si>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</si>
  <si>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</si>
  <si>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</si>
  <si>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</si>
  <si>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</si>
  <si>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</si>
  <si>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</si>
  <si>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</si>
  <si>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</si>
  <si>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</si>
  <si>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</si>
  <si>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</si>
  <si>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</si>
  <si>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</si>
  <si>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</si>
  <si>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</si>
  <si>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</si>
  <si>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</si>
  <si>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</si>
  <si>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</si>
  <si>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</si>
  <si>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</si>
  <si>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</si>
  <si>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</si>
  <si>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</si>
  <si>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</si>
  <si>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</si>
  <si>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</si>
  <si>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</si>
  <si>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</si>
  <si>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</si>
  <si>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</si>
  <si>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</si>
  <si>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</si>
  <si>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</si>
  <si>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</si>
  <si>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</si>
  <si>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</si>
  <si>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</si>
  <si>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</si>
  <si>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</si>
  <si>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</si>
  <si>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</si>
  <si>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</si>
  <si>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</si>
  <si>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</si>
  <si>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</si>
  <si>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</si>
  <si>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</si>
  <si>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</si>
  <si>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</si>
  <si>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</si>
  <si>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</si>
  <si>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</si>
  <si>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</si>
  <si>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</si>
  <si>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</si>
  <si>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</si>
  <si>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</si>
  <si>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</si>
  <si>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</si>
  <si>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</si>
  <si>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</si>
  <si>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</si>
  <si>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</si>
  <si>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</si>
  <si>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</si>
  <si>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</si>
  <si>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</si>
  <si>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</si>
  <si>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</si>
  <si>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</si>
  <si>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</si>
  <si>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</si>
  <si>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</si>
  <si>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</si>
  <si>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</si>
  <si>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</si>
  <si>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</si>
  <si>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</si>
  <si>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</si>
  <si>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</si>
  <si>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</si>
  <si>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</si>
  <si>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</si>
  <si>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</si>
  <si>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</si>
  <si>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</si>
  <si>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</si>
  <si>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</si>
  <si>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</si>
  <si>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</si>
  <si>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</si>
  <si>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</si>
  <si>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</si>
  <si>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</si>
  <si>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</si>
  <si>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</si>
  <si>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</si>
  <si>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</si>
  <si>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</si>
  <si>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</si>
  <si>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</si>
  <si>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</si>
  <si>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</si>
  <si>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</si>
  <si>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</si>
  <si>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</si>
  <si>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</si>
  <si>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</si>
  <si>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</si>
  <si>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</si>
  <si>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</si>
  <si>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</si>
  <si>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</si>
  <si>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</si>
  <si>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</si>
  <si>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</si>
  <si>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</si>
  <si>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</si>
  <si>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</si>
  <si>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</si>
  <si>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</si>
  <si>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</si>
  <si>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</si>
  <si>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</si>
  <si>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</si>
  <si>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</si>
  <si>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</si>
  <si>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</si>
  <si>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</si>
  <si>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</si>
  <si>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</si>
  <si>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</si>
  <si>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</si>
  <si>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</si>
  <si>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</si>
  <si>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</si>
  <si>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</si>
  <si>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</si>
  <si>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</si>
  <si>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</si>
  <si>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</si>
  <si>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</si>
  <si>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</si>
  <si>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</si>
  <si>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</si>
  <si>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</si>
  <si>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</si>
  <si>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</si>
  <si>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</si>
  <si>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</si>
  <si>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</si>
  <si>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</si>
  <si>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</si>
  <si>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</si>
  <si>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</si>
  <si>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</si>
  <si>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</si>
  <si>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</si>
  <si>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</si>
  <si>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</si>
  <si>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</si>
  <si>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</si>
  <si>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</si>
  <si>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</si>
  <si>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</si>
  <si>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</si>
  <si>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</si>
  <si>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</si>
  <si>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</si>
  <si>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</si>
  <si>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</si>
  <si>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</si>
  <si>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</si>
  <si>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</si>
  <si>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</si>
  <si>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</si>
  <si>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</si>
  <si>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</si>
  <si>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</si>
  <si>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</si>
  <si>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</si>
  <si>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</si>
  <si>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</si>
  <si>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</si>
  <si>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</si>
  <si>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</si>
  <si>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</si>
  <si>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</si>
  <si>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</si>
  <si>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</si>
  <si>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</si>
  <si>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</si>
  <si>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</si>
  <si>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</si>
  <si>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</si>
  <si>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</si>
  <si>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</si>
  <si>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</si>
  <si>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</si>
  <si>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</si>
  <si>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</si>
  <si>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</si>
  <si>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</si>
  <si>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</si>
  <si>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</si>
  <si>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</si>
  <si>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</si>
  <si>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</si>
  <si>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</si>
  <si>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</si>
  <si>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</si>
  <si>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</si>
  <si>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</si>
  <si>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</si>
  <si>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</si>
  <si>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</si>
  <si>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</si>
  <si>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</si>
  <si>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</si>
  <si>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</si>
  <si>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</si>
  <si>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</si>
  <si>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</si>
  <si>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</si>
  <si>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</si>
  <si>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</si>
  <si>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</si>
  <si>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</si>
  <si>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</si>
  <si>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</si>
  <si>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</si>
  <si>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</si>
  <si>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</si>
  <si>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</si>
  <si>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</si>
  <si>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</si>
  <si>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</si>
  <si>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</si>
  <si>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</si>
  <si>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</si>
  <si>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</si>
  <si>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</si>
  <si>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</si>
  <si>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</si>
  <si>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</si>
  <si>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</si>
  <si>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</si>
  <si>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</si>
  <si>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</si>
  <si>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</si>
  <si>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</si>
  <si>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</si>
  <si>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</si>
  <si>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</si>
  <si>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</si>
  <si>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</si>
  <si>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</si>
  <si>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</si>
  <si>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</si>
  <si>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</si>
  <si>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</si>
  <si>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</si>
  <si>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</si>
  <si>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</si>
  <si>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</si>
  <si>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</si>
  <si>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</si>
  <si>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</si>
  <si>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</si>
  <si>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</si>
  <si>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</si>
  <si>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</si>
  <si>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</si>
  <si>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</si>
  <si>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</si>
  <si>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</si>
  <si>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</si>
  <si>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</si>
  <si>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</si>
  <si>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</si>
  <si>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</si>
  <si>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</si>
  <si>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</si>
  <si>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</si>
  <si>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</si>
  <si>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</si>
  <si>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</si>
  <si>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</si>
  <si>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</si>
  <si>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</si>
  <si>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</si>
  <si>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</si>
  <si>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</si>
  <si>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</si>
  <si>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</si>
  <si>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</si>
  <si>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</si>
  <si>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</si>
  <si>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</si>
  <si>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</si>
  <si>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</si>
  <si>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</si>
  <si>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</si>
  <si>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</si>
  <si>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</si>
  <si>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</si>
  <si>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</si>
  <si>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</si>
  <si>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</si>
  <si>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</si>
  <si>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</si>
  <si>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</si>
  <si>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</si>
  <si>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</si>
  <si>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</si>
  <si>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</si>
  <si>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</si>
  <si>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</si>
  <si>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</si>
  <si>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</si>
  <si>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</si>
  <si>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</si>
  <si>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</si>
  <si>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</si>
  <si>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</si>
  <si>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</si>
  <si>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</si>
  <si>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</si>
  <si>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</si>
  <si>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</si>
  <si>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</si>
  <si>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</si>
  <si>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</si>
  <si>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</si>
  <si>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</si>
  <si>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</si>
  <si>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</si>
  <si>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</si>
  <si>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</si>
  <si>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</si>
  <si>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</si>
  <si>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</si>
  <si>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</si>
  <si>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</si>
  <si>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</si>
  <si>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</si>
  <si>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</si>
  <si>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</si>
  <si>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</si>
  <si>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</si>
  <si>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</si>
  <si>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</si>
  <si>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</si>
  <si>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</si>
  <si>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</si>
  <si>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</si>
  <si>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</si>
  <si>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</si>
  <si>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</si>
  <si>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</si>
  <si>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</si>
  <si>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</si>
  <si>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</si>
  <si>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</si>
  <si>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</si>
  <si>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</si>
  <si>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</si>
  <si>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</si>
  <si>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</si>
  <si>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</si>
  <si>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</si>
  <si>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</si>
  <si>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</si>
  <si>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</si>
  <si>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</si>
  <si>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</si>
  <si>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</si>
  <si>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</si>
  <si>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</si>
  <si>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</si>
  <si>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</si>
  <si>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</si>
  <si>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</si>
  <si>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</si>
  <si>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</si>
  <si>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</si>
  <si>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</si>
  <si>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</si>
  <si>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</si>
  <si>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</si>
  <si>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</si>
  <si>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</si>
  <si>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</si>
  <si>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</si>
  <si>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</si>
  <si>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</si>
  <si>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</si>
  <si>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</si>
  <si>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</si>
  <si>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</si>
  <si>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</si>
  <si>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</si>
  <si>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</si>
  <si>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</si>
  <si>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</si>
  <si>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</si>
  <si>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</si>
  <si>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</si>
  <si>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</si>
  <si>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</si>
  <si>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</si>
  <si>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</si>
  <si>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</si>
  <si>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</si>
  <si>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</si>
  <si>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</si>
  <si>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</si>
  <si>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</si>
  <si>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</si>
  <si>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</si>
  <si>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</si>
  <si>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</si>
  <si>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</si>
  <si>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</si>
  <si>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</si>
  <si>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</si>
  <si>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</si>
  <si>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</si>
  <si>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</si>
  <si>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</si>
  <si>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</si>
  <si>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</si>
  <si>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</si>
  <si>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</si>
  <si>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</si>
  <si>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</si>
  <si>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</si>
  <si>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</si>
  <si>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</si>
  <si>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</si>
  <si>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</si>
  <si>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</si>
  <si>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</si>
  <si>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</si>
  <si>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</si>
  <si>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</si>
  <si>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</si>
  <si>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</si>
  <si>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</si>
  <si>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</si>
  <si>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</si>
  <si>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</si>
  <si>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</si>
  <si>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</si>
  <si>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</si>
  <si>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</si>
  <si>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</si>
  <si>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</si>
  <si>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</si>
  <si>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</si>
  <si>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</si>
  <si>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</si>
  <si>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</si>
  <si>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</si>
  <si>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</si>
  <si>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</si>
  <si>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</si>
  <si>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</si>
  <si>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</si>
  <si>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</si>
  <si>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</si>
  <si>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</si>
  <si>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</si>
  <si>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</si>
  <si>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</si>
  <si>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</si>
  <si>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</si>
  <si>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</si>
  <si>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</si>
  <si>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</si>
  <si>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</si>
  <si>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</si>
  <si>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</si>
  <si>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</si>
  <si>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</si>
  <si>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</si>
  <si>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</si>
  <si>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</si>
  <si>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</si>
  <si>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</si>
  <si>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</si>
  <si>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</si>
  <si>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</si>
  <si>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</si>
  <si>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</si>
  <si>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</si>
  <si>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</si>
  <si>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</si>
  <si>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</si>
  <si>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</si>
  <si>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</si>
  <si>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</si>
  <si>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</si>
  <si>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</si>
  <si>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</si>
  <si>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</si>
  <si>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</si>
  <si>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</si>
  <si>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</si>
  <si>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</si>
  <si>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</si>
  <si>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</si>
  <si>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</si>
  <si>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</si>
  <si>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</si>
  <si>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</si>
  <si>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</si>
  <si>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</si>
  <si>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</si>
  <si>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</si>
  <si>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</si>
  <si>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</si>
  <si>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</si>
  <si>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</si>
  <si>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</si>
  <si>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</si>
  <si>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</si>
  <si>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</si>
  <si>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</si>
  <si>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</si>
  <si>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</si>
  <si>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</si>
  <si>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</si>
  <si>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</si>
  <si>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</si>
  <si>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</si>
  <si>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</si>
  <si>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</si>
  <si>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</si>
  <si>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</si>
  <si>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</si>
  <si>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</si>
  <si>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</si>
  <si>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</si>
  <si>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</si>
  <si>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</si>
  <si>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</si>
  <si>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</si>
  <si>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</si>
  <si>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</si>
  <si>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</si>
  <si>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</si>
  <si>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</si>
  <si>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</si>
  <si>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</si>
  <si>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</si>
  <si>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</si>
  <si>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</si>
  <si>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</si>
  <si>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</si>
  <si>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</si>
  <si>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</si>
  <si>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</si>
  <si>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</si>
  <si>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</si>
  <si>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</si>
  <si>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</si>
  <si>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</si>
  <si>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</si>
  <si>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</si>
  <si>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</si>
  <si>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</si>
  <si>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</si>
  <si>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</si>
  <si>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</si>
  <si>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</si>
  <si>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</si>
  <si>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</si>
  <si>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</si>
  <si>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</si>
  <si>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</si>
  <si>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</si>
  <si>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</si>
  <si>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</si>
  <si>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</si>
  <si>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</si>
  <si>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</si>
  <si>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</si>
  <si>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</si>
  <si>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</si>
  <si>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</si>
  <si>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</si>
  <si>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</si>
  <si>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</si>
  <si>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</si>
  <si>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</si>
  <si>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</si>
  <si>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</si>
  <si>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</si>
  <si>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</si>
  <si>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</si>
  <si>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</si>
  <si>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</si>
  <si>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</si>
  <si>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</si>
  <si>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</si>
  <si>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</si>
  <si>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</si>
  <si>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</si>
  <si>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</si>
  <si>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</si>
  <si>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</si>
  <si>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</si>
  <si>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</si>
  <si>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</si>
  <si>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</si>
  <si>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</si>
  <si>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</si>
  <si>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</si>
  <si>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</si>
  <si>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</si>
  <si>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</si>
  <si>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</si>
  <si>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</si>
  <si>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</si>
  <si>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</si>
  <si>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</si>
  <si>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</si>
  <si>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</si>
  <si>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</si>
  <si>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</si>
  <si>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</si>
  <si>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</si>
  <si>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</si>
  <si>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</si>
  <si>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</si>
  <si>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</si>
  <si>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</si>
  <si>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</si>
  <si>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</si>
  <si>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</si>
  <si>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</si>
  <si>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</si>
  <si>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</si>
  <si>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</si>
  <si>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</si>
  <si>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</si>
  <si>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</si>
  <si>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</si>
  <si>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</si>
  <si>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</si>
  <si>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</si>
  <si>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</si>
  <si>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</si>
  <si>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</si>
  <si>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</si>
  <si>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</si>
  <si>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</si>
  <si>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</si>
  <si>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</si>
  <si>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</si>
  <si>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</si>
  <si>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</si>
  <si>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</si>
  <si>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</si>
  <si>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</si>
  <si>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</si>
  <si>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</si>
  <si>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</si>
  <si>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</si>
  <si>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</si>
  <si>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</si>
  <si>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</si>
  <si>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</si>
  <si>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</si>
  <si>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</si>
  <si>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</si>
  <si>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</si>
  <si>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</si>
  <si>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</si>
  <si>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</si>
  <si>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</si>
  <si>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</si>
  <si>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</si>
  <si>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</si>
  <si>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</si>
  <si>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</si>
  <si>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</si>
  <si>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</si>
  <si>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</si>
  <si>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</si>
  <si>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</si>
  <si>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</si>
  <si>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</si>
  <si>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</si>
  <si>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</si>
  <si>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</si>
  <si>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</si>
  <si>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</si>
  <si>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</si>
  <si>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</si>
  <si>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</si>
  <si>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</si>
  <si>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</si>
  <si>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</si>
  <si>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</si>
  <si>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</si>
  <si>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</si>
  <si>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</si>
  <si>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</si>
  <si>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</si>
  <si>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</si>
  <si>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</si>
  <si>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</si>
  <si>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</si>
  <si>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</si>
  <si>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</si>
  <si>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</si>
  <si>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</si>
  <si>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</si>
  <si>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</si>
  <si>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</si>
  <si>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</si>
  <si>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</si>
  <si>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</si>
  <si>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</si>
  <si>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</si>
  <si>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</si>
  <si>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</si>
  <si>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</si>
  <si>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</si>
  <si>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</si>
  <si>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</si>
  <si>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</si>
  <si>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</si>
  <si>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</si>
  <si>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</si>
  <si>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</si>
  <si>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</si>
  <si>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</si>
  <si>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</si>
  <si>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</si>
  <si>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</si>
  <si>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</si>
  <si>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</si>
  <si>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</si>
  <si>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</si>
  <si>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</si>
  <si>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</si>
  <si>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</si>
  <si>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</si>
  <si>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</si>
  <si>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</si>
  <si>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</si>
  <si>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</si>
  <si>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</si>
  <si>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</si>
  <si>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</si>
  <si>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</si>
  <si>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</si>
  <si>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</si>
  <si>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</si>
  <si>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</si>
  <si>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</si>
  <si>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</si>
  <si>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</si>
  <si>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</si>
  <si>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</si>
  <si>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</si>
  <si>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</si>
  <si>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</si>
  <si>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</si>
  <si>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</si>
  <si>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</si>
  <si>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</si>
  <si>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</si>
  <si>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</si>
  <si>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</si>
  <si>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</si>
  <si>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</si>
  <si>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</si>
  <si>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</si>
  <si>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</si>
  <si>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</si>
  <si>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</si>
  <si>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</si>
  <si>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</si>
  <si>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</si>
  <si>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</si>
  <si>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</si>
  <si>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</si>
  <si>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</si>
  <si>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</si>
  <si>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</si>
  <si>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</si>
  <si>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</si>
  <si>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</si>
  <si>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</si>
  <si>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</si>
  <si>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</si>
  <si>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</si>
  <si>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</si>
  <si>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</si>
  <si>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</si>
  <si>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</si>
  <si>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</si>
  <si>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</si>
  <si>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</si>
  <si>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</si>
  <si>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</si>
  <si>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</si>
  <si>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</si>
  <si>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</si>
  <si>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</si>
  <si>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</si>
  <si>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</si>
  <si>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</si>
  <si>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</si>
  <si>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</si>
  <si>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</si>
  <si>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</si>
  <si>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</si>
  <si>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</si>
  <si>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</si>
  <si>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</si>
  <si>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</si>
  <si>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</si>
  <si>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</si>
  <si>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</si>
  <si>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</si>
  <si>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</si>
  <si>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</si>
  <si>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</si>
  <si>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</si>
  <si>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</si>
  <si>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</si>
  <si>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</si>
  <si>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</si>
  <si>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</si>
  <si>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</si>
  <si>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</si>
  <si>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</si>
  <si>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</si>
  <si>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</si>
  <si>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</si>
  <si>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</si>
  <si>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</si>
  <si>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</si>
  <si>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</si>
  <si>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</si>
  <si>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</si>
  <si>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</si>
  <si>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</si>
  <si>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</si>
  <si>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</si>
  <si>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</si>
  <si>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</si>
  <si>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</si>
  <si>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</si>
  <si>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</si>
  <si>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</si>
  <si>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</si>
  <si>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</si>
  <si>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</si>
  <si>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</si>
  <si>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</si>
  <si>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</si>
  <si>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</si>
  <si>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</si>
  <si>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</si>
  <si>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</si>
  <si>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</si>
  <si>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</si>
  <si>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</si>
  <si>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</si>
  <si>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</si>
  <si>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</si>
  <si>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</si>
  <si>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</si>
  <si>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</si>
  <si>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</si>
  <si>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</si>
  <si>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</si>
  <si>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</si>
  <si>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</si>
  <si>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</si>
  <si>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</si>
  <si>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</si>
  <si>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</si>
  <si>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</si>
  <si>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</si>
  <si>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</si>
  <si>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</si>
  <si>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</si>
  <si>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</si>
  <si>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</si>
  <si>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</si>
  <si>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</si>
  <si>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</si>
  <si>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</si>
  <si>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</si>
  <si>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</si>
  <si>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</si>
  <si>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</si>
  <si>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</si>
  <si>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</si>
  <si>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</si>
  <si>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</si>
  <si>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</si>
  <si>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</si>
  <si>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</si>
  <si>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</si>
  <si>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</si>
  <si>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</si>
  <si>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</si>
  <si>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</si>
  <si>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</si>
  <si>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</si>
  <si>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</si>
  <si>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</si>
  <si>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</si>
  <si>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</si>
  <si>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</si>
  <si>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</si>
  <si>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</si>
  <si>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</si>
  <si>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</si>
  <si>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</si>
  <si>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</si>
  <si>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</si>
  <si>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</si>
  <si>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</si>
  <si>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</si>
  <si>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</si>
  <si>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</si>
  <si>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</si>
  <si>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</si>
  <si>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</si>
  <si>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</si>
  <si>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</si>
  <si>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</si>
  <si>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</si>
  <si>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</si>
  <si>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</si>
  <si>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</si>
  <si>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</si>
  <si>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</si>
  <si>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</si>
  <si>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</si>
  <si>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</si>
  <si>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</si>
  <si>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</si>
  <si>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</si>
  <si>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</si>
  <si>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</si>
  <si>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</si>
  <si>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</si>
  <si>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</si>
  <si>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</si>
  <si>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</si>
  <si>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</si>
  <si>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</si>
  <si>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</si>
  <si>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</si>
  <si>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</si>
  <si>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</si>
  <si>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</si>
  <si>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</si>
  <si>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</si>
  <si>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</si>
  <si>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</si>
  <si>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</si>
  <si>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</si>
  <si>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</si>
  <si>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</si>
  <si>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</si>
  <si>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</si>
  <si>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</si>
  <si>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</si>
  <si>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</si>
  <si>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</si>
  <si>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</si>
  <si>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</si>
  <si>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</si>
  <si>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</si>
  <si>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</si>
  <si>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</si>
  <si>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</si>
  <si>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</si>
  <si>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</si>
  <si>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</si>
  <si>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</si>
  <si>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</si>
  <si>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</si>
  <si>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</si>
  <si>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</si>
  <si>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</si>
  <si>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</si>
  <si>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</si>
  <si>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</si>
  <si>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</si>
  <si>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</si>
  <si>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</si>
  <si>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</si>
  <si>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</si>
  <si>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</si>
  <si>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</si>
  <si>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</si>
  <si>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</si>
  <si>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</si>
  <si>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</si>
  <si>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</si>
  <si>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</si>
  <si>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</si>
  <si>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</si>
  <si>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</si>
  <si>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</si>
  <si>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</si>
  <si>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</si>
  <si>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</si>
  <si>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</si>
  <si>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</si>
  <si>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</si>
  <si>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</si>
  <si>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</si>
  <si>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</si>
  <si>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</si>
  <si>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</si>
  <si>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</si>
  <si>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</si>
  <si>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</si>
  <si>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</si>
  <si>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</si>
  <si>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</si>
  <si>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</si>
  <si>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</si>
  <si>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</si>
  <si>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</si>
  <si>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</si>
  <si>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</si>
  <si>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</si>
  <si>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</si>
  <si>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</si>
  <si>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</si>
  <si>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</si>
  <si>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</si>
  <si>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</si>
  <si>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</si>
  <si>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</si>
  <si>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</si>
  <si>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</si>
  <si>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</si>
  <si>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</si>
  <si>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</si>
  <si>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</si>
  <si>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</si>
  <si>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</si>
  <si>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</si>
  <si>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</si>
  <si>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</si>
  <si>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</si>
  <si>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</si>
  <si>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</si>
  <si>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</si>
  <si>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</si>
  <si>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</si>
  <si>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</si>
  <si>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</si>
  <si>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</si>
  <si>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</si>
  <si>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</si>
  <si>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</si>
  <si>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</si>
  <si>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</si>
  <si>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</si>
  <si>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</si>
  <si>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</si>
  <si>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</si>
  <si>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</si>
  <si>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</si>
  <si>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</si>
  <si>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</si>
  <si>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</si>
  <si>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</si>
  <si>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</si>
  <si>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</si>
  <si>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</si>
  <si>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</si>
  <si>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</si>
  <si>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</si>
  <si>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</si>
  <si>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</si>
  <si>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</si>
  <si>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</si>
  <si>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</si>
  <si>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</si>
  <si>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</si>
  <si>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</si>
  <si>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</si>
  <si>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</si>
  <si>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</si>
  <si>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</si>
  <si>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</si>
  <si>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</si>
  <si>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</si>
  <si>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</si>
  <si>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</si>
  <si>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</si>
  <si>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</si>
  <si>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</si>
  <si>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</si>
  <si>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</si>
  <si>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</si>
  <si>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</si>
  <si>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</si>
  <si>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</si>
  <si>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</si>
  <si>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</si>
  <si>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</si>
  <si>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</si>
  <si>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</si>
  <si>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</si>
  <si>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</si>
  <si>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</si>
  <si>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</si>
  <si>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</si>
  <si>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</si>
  <si>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</si>
  <si>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</si>
  <si>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</si>
  <si>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</si>
  <si>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</si>
  <si>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</si>
  <si>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</si>
  <si>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</si>
  <si>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</si>
  <si>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</si>
  <si>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</si>
  <si>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</si>
  <si>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</si>
  <si>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</si>
  <si>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</si>
  <si>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</si>
  <si>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</si>
  <si>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</si>
  <si>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</si>
  <si>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</si>
  <si>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</si>
  <si>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</si>
  <si>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</si>
  <si>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</si>
  <si>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</si>
  <si>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</si>
  <si>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</si>
  <si>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</si>
  <si>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</si>
  <si>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</si>
  <si>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</si>
  <si>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</si>
  <si>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</si>
  <si>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</si>
  <si>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</si>
  <si>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</si>
  <si>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</si>
  <si>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</si>
  <si>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</si>
  <si>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</si>
  <si>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</si>
  <si>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</si>
  <si>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</si>
  <si>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</si>
  <si>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</si>
  <si>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</si>
  <si>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</si>
  <si>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</si>
  <si>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</si>
  <si>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</si>
  <si>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</si>
  <si>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</si>
  <si>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</si>
  <si>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</si>
  <si>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</si>
  <si>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</si>
  <si>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</si>
  <si>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</si>
  <si>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</si>
  <si>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</si>
  <si>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</si>
  <si>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</si>
  <si>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</si>
  <si>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</si>
  <si>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</si>
  <si>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</si>
  <si>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</si>
  <si>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</si>
  <si>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</si>
  <si>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</si>
  <si>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</si>
  <si>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</si>
  <si>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</si>
  <si>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</si>
  <si>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</si>
  <si>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</si>
  <si>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</si>
  <si>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</si>
  <si>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</si>
  <si>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</si>
  <si>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</si>
  <si>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</si>
  <si>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</si>
  <si>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</si>
  <si>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</si>
  <si>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</si>
  <si>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</si>
  <si>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</si>
  <si>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</si>
  <si>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</si>
  <si>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</si>
  <si>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</si>
  <si>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</si>
  <si>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</si>
  <si>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</si>
  <si>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</si>
  <si>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</si>
  <si>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</si>
  <si>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</si>
  <si>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</si>
  <si>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</si>
  <si>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</si>
  <si>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</si>
  <si>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</si>
  <si>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</si>
  <si>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</si>
  <si>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</si>
  <si>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</si>
  <si>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</si>
  <si>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</si>
  <si>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</si>
  <si>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</si>
  <si>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</si>
  <si>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</si>
  <si>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</si>
  <si>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</si>
  <si>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</si>
  <si>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</si>
  <si>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</si>
  <si>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</si>
  <si>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</si>
  <si>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</si>
  <si>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</si>
  <si>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</si>
  <si>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</si>
  <si>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</si>
  <si>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</si>
  <si>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</si>
  <si>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</si>
  <si>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</si>
  <si>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</si>
  <si>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</si>
  <si>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</si>
  <si>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</si>
  <si>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</si>
  <si>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</si>
  <si>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</si>
  <si>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</si>
  <si>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</si>
  <si>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</si>
  <si>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</si>
  <si>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</si>
  <si>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</si>
  <si>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</si>
  <si>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</si>
  <si>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</si>
  <si>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</si>
  <si>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</si>
  <si>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</si>
  <si>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</si>
  <si>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</si>
  <si>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</si>
  <si>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</si>
  <si>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</si>
  <si>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</si>
  <si>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</si>
  <si>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</si>
  <si>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</si>
  <si>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</si>
  <si>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</si>
  <si>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</si>
  <si>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</si>
  <si>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</si>
  <si>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</si>
  <si>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</si>
  <si>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</si>
  <si>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</si>
  <si>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</si>
  <si>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</si>
  <si>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</si>
  <si>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</si>
  <si>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</si>
  <si>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</si>
  <si>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</si>
  <si>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</si>
  <si>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</si>
  <si>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</si>
  <si>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</si>
  <si>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</si>
  <si>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</si>
  <si>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</si>
  <si>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</si>
  <si>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</si>
  <si>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</si>
  <si>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</si>
  <si>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</si>
  <si>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</si>
  <si>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</si>
  <si>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</si>
  <si>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</si>
  <si>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</si>
  <si>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</si>
  <si>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</si>
  <si>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</si>
  <si>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</si>
  <si>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</si>
  <si>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</si>
  <si>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</si>
  <si>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</si>
  <si>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</si>
  <si>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</si>
  <si>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</si>
  <si>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</si>
  <si>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</si>
  <si>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</si>
  <si>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</si>
  <si>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</si>
  <si>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</si>
  <si>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</si>
  <si>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</si>
  <si>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</si>
  <si>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</si>
  <si>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</si>
  <si>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</si>
  <si>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</si>
  <si>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</si>
  <si>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</si>
  <si>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</si>
  <si>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</si>
  <si>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</si>
  <si>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</si>
  <si>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</si>
  <si>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</si>
  <si>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</si>
  <si>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</si>
  <si>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</si>
  <si>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</si>
  <si>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</si>
  <si>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</si>
  <si>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</si>
  <si>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</si>
  <si>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</si>
  <si>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</si>
  <si>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</si>
  <si>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</si>
  <si>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</si>
  <si>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</si>
  <si>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</si>
  <si>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</si>
  <si>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</si>
  <si>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</si>
  <si>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</si>
  <si>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</si>
  <si>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</si>
  <si>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</si>
  <si>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</si>
  <si>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</si>
  <si>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</si>
  <si>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</si>
  <si>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</si>
  <si>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</si>
  <si>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</si>
  <si>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</si>
  <si>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</si>
  <si>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</si>
  <si>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</si>
  <si>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</si>
  <si>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</si>
  <si>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</si>
  <si>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</si>
  <si>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</si>
  <si>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</si>
  <si>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</si>
  <si>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</si>
  <si>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</si>
  <si>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</si>
  <si>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</si>
  <si>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</si>
  <si>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</si>
  <si>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</si>
  <si>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</si>
  <si>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</si>
  <si>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</si>
  <si>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</si>
  <si>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</si>
  <si>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</si>
  <si>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</si>
  <si>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</si>
  <si>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</si>
  <si>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</si>
  <si>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</si>
  <si>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</si>
  <si>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</si>
  <si>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</si>
  <si>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</si>
  <si>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</si>
  <si>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</si>
  <si>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</si>
  <si>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</si>
  <si>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</si>
  <si>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</si>
  <si>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</si>
  <si>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</si>
  <si>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</si>
  <si>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</si>
  <si>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</si>
  <si>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</si>
  <si>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</si>
  <si>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</si>
  <si>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</si>
  <si>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</si>
  <si>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</si>
  <si>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</si>
  <si>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</si>
  <si>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</si>
  <si>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</si>
  <si>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</si>
  <si>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</si>
  <si>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</si>
  <si>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</si>
  <si>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</si>
  <si>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</si>
  <si>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</si>
  <si>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</si>
  <si>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</si>
  <si>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</si>
  <si>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</si>
  <si>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</si>
  <si>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</si>
  <si>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</si>
  <si>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</si>
  <si>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</si>
  <si>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</si>
  <si>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</si>
  <si>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</si>
  <si>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</si>
  <si>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</si>
  <si>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</si>
  <si>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</si>
  <si>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</si>
  <si>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</si>
  <si>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</si>
  <si>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</si>
  <si>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</si>
  <si>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</si>
  <si>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</si>
  <si>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</si>
  <si>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</si>
  <si>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</si>
  <si>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</si>
  <si>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</si>
  <si>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</si>
  <si>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</si>
  <si>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</si>
  <si>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</si>
  <si>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</si>
  <si>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</si>
  <si>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</si>
  <si>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</si>
  <si>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</si>
  <si>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</si>
  <si>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</si>
  <si>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</si>
  <si>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</si>
  <si>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</si>
  <si>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</si>
  <si>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</si>
  <si>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</si>
  <si>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</si>
  <si>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</si>
  <si>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</si>
  <si>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</si>
  <si>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</si>
  <si>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</si>
  <si>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</si>
  <si>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</si>
  <si>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</si>
  <si>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</si>
  <si>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</si>
  <si>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</si>
  <si>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</si>
  <si>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</si>
  <si>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</si>
  <si>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</si>
  <si>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</si>
  <si>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</si>
  <si>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</si>
  <si>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</si>
  <si>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</si>
  <si>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</si>
  <si>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</si>
  <si>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</si>
  <si>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</si>
  <si>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</si>
  <si>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</si>
  <si>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</si>
  <si>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</si>
  <si>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</si>
  <si>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</si>
  <si>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</si>
  <si>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</si>
  <si>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</si>
  <si>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</si>
  <si>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</si>
  <si>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</si>
  <si>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</si>
  <si>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</si>
  <si>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</si>
  <si>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</si>
  <si>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</si>
  <si>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</si>
  <si>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</si>
  <si>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</si>
  <si>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</si>
  <si>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</si>
  <si>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</si>
  <si>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</si>
  <si>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</si>
  <si>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</si>
  <si>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</si>
  <si>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</si>
  <si>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</si>
  <si>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</si>
  <si>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</si>
  <si>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</si>
  <si>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</si>
  <si>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</si>
  <si>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</si>
  <si>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</si>
  <si>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</si>
  <si>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</si>
  <si>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</si>
  <si>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</si>
  <si>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</si>
  <si>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</si>
  <si>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</si>
  <si>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</si>
  <si>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</si>
  <si>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</si>
  <si>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</si>
  <si>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</si>
  <si>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</si>
  <si>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</si>
  <si>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</si>
  <si>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</si>
  <si>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</si>
  <si>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</si>
  <si>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</si>
  <si>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</si>
  <si>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</si>
  <si>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</si>
  <si>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</si>
  <si>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</si>
  <si>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</si>
  <si>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</si>
  <si>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</si>
  <si>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</si>
  <si>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</si>
  <si>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</si>
  <si>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</si>
  <si>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</si>
  <si>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</si>
  <si>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</si>
  <si>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</si>
  <si>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</si>
  <si>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</si>
  <si>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</si>
  <si>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</si>
  <si>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</si>
  <si>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</si>
  <si>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</si>
  <si>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</si>
  <si>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</si>
  <si>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</si>
  <si>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</si>
  <si>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</si>
  <si>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</si>
  <si>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</si>
  <si>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</si>
  <si>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</si>
  <si>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</si>
  <si>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</si>
  <si>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</si>
  <si>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</si>
  <si>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</si>
  <si>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</si>
  <si>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</si>
  <si>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</si>
  <si>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</si>
  <si>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</si>
  <si>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</si>
  <si>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</si>
  <si>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</si>
  <si>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</si>
  <si>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</si>
  <si>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</si>
  <si>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</si>
  <si>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</si>
  <si>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</si>
  <si>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</si>
  <si>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</si>
  <si>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</si>
  <si>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</si>
  <si>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</si>
  <si>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</si>
  <si>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</si>
  <si>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</si>
  <si>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</si>
  <si>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</si>
  <si>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</si>
  <si>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</si>
  <si>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</si>
  <si>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</si>
  <si>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</si>
  <si>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</si>
  <si>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</si>
  <si>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</si>
  <si>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</si>
  <si>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</si>
  <si>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</si>
  <si>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</si>
  <si>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</si>
  <si>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</si>
  <si>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</si>
  <si>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</si>
  <si>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</si>
  <si>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</si>
  <si>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</si>
  <si>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</si>
  <si>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</si>
  <si>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</si>
  <si>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</si>
  <si>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</si>
  <si>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</si>
  <si>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</si>
  <si>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</si>
  <si>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</si>
  <si>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</si>
  <si>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</si>
  <si>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</si>
  <si>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</si>
  <si>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</si>
  <si>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</si>
  <si>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</si>
  <si>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</si>
  <si>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</si>
  <si>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</si>
  <si>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</si>
  <si>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</si>
  <si>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</si>
  <si>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</si>
  <si>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</si>
  <si>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</si>
  <si>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</si>
  <si>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</si>
  <si>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</si>
  <si>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</si>
  <si>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</si>
  <si>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</si>
  <si>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</si>
  <si>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</si>
  <si>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</si>
  <si>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</si>
  <si>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</si>
  <si>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</si>
  <si>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</si>
  <si>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</si>
  <si>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</si>
  <si>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</si>
  <si>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</si>
  <si>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</si>
  <si>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</si>
  <si>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</si>
  <si>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</si>
  <si>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</si>
  <si>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</si>
  <si>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</si>
  <si>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</si>
  <si>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</si>
  <si>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</si>
  <si>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</si>
  <si>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</si>
  <si>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</si>
  <si>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</si>
  <si>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</si>
  <si>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</si>
  <si>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</si>
  <si>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</si>
  <si>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</si>
  <si>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</si>
  <si>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</si>
  <si>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</si>
  <si>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</si>
  <si>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</si>
  <si>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</si>
  <si>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</si>
  <si>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</si>
  <si>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</si>
  <si>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</si>
  <si>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</si>
  <si>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</si>
  <si>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</si>
  <si>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</si>
  <si>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</si>
  <si>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</si>
  <si>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</si>
  <si>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</si>
  <si>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</si>
  <si>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</si>
  <si>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</si>
  <si>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</si>
  <si>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</si>
  <si>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</si>
  <si>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</si>
  <si>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</si>
  <si>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</si>
  <si>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</si>
  <si>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</si>
  <si>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</si>
  <si>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</si>
  <si>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</si>
  <si>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</si>
  <si>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</si>
  <si>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</si>
  <si>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</si>
  <si>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</si>
  <si>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</si>
  <si>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</si>
  <si>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</si>
  <si>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</si>
  <si>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</si>
  <si>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</si>
  <si>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</si>
  <si>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</si>
  <si>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</si>
  <si>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</si>
  <si>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</si>
  <si>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</si>
  <si>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</si>
  <si>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</si>
  <si>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</si>
  <si>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</si>
  <si>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</si>
  <si>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</si>
  <si>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</si>
  <si>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</si>
  <si>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</si>
  <si>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</si>
  <si>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</si>
  <si>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</si>
  <si>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</si>
  <si>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</si>
  <si>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</si>
  <si>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</si>
  <si>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</si>
  <si>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</si>
  <si>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</si>
  <si>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</si>
  <si>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</si>
  <si>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</si>
  <si>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</si>
  <si>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</si>
  <si>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</si>
  <si>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</si>
  <si>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</si>
  <si>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</si>
  <si>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</si>
  <si>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</si>
  <si>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</si>
  <si>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</si>
  <si>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</si>
  <si>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</si>
  <si>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</si>
  <si>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</si>
  <si>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</si>
  <si>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</si>
  <si>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</si>
  <si>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</si>
  <si>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</si>
  <si>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</si>
  <si>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</si>
  <si>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</si>
  <si>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</si>
  <si>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</si>
  <si>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</si>
  <si>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</si>
  <si>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</si>
  <si>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</si>
  <si>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</si>
  <si>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</si>
  <si>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</si>
  <si>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</si>
  <si>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</si>
  <si>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</si>
  <si>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</si>
  <si>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</si>
  <si>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</si>
  <si>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</si>
  <si>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</si>
  <si>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</si>
  <si>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</si>
  <si>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</si>
  <si>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</si>
  <si>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</si>
  <si>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</si>
  <si>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</si>
  <si>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</si>
  <si>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</si>
  <si>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</si>
  <si>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</si>
  <si>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</si>
  <si>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</si>
  <si>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</si>
  <si>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</si>
  <si>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</si>
  <si>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</si>
  <si>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</si>
  <si>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</si>
  <si>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</si>
  <si>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</si>
  <si>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</si>
  <si>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</si>
  <si>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</si>
  <si>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</si>
  <si>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</si>
  <si>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</si>
  <si>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</si>
  <si>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</si>
  <si>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</si>
  <si>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</si>
  <si>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</si>
  <si>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</si>
  <si>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</si>
  <si>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</si>
  <si>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</si>
  <si>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</si>
  <si>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</si>
  <si>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</si>
  <si>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</si>
  <si>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</si>
  <si>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</si>
  <si>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</si>
  <si>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</si>
  <si>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</si>
  <si>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</si>
  <si>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</si>
  <si>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</si>
  <si>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</si>
  <si>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</si>
  <si>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</si>
  <si>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</si>
  <si>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</si>
  <si>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</si>
  <si>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</si>
  <si>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</si>
  <si>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</si>
  <si>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</si>
  <si>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</si>
  <si>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</si>
  <si>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</si>
  <si>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</si>
  <si>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</si>
  <si>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</si>
  <si>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</si>
  <si>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</si>
  <si>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</si>
  <si>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</si>
  <si>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</si>
  <si>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</si>
  <si>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</si>
  <si>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</si>
  <si>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</si>
  <si>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</si>
  <si>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</si>
  <si>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</si>
  <si>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</si>
  <si>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</si>
  <si>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</si>
  <si>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</si>
  <si>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</si>
  <si>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</si>
  <si>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</si>
  <si>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</si>
  <si>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</si>
  <si>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</si>
  <si>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</si>
  <si>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</si>
  <si>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</si>
  <si>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</si>
  <si>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</si>
  <si>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</si>
  <si>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</si>
  <si>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</si>
  <si>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</si>
  <si>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</si>
  <si>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</si>
  <si>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</si>
  <si>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</si>
  <si>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</si>
  <si>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</si>
  <si>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</si>
  <si>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</si>
  <si>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</si>
  <si>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</si>
  <si>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</si>
  <si>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</si>
  <si>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</si>
  <si>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</si>
  <si>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</si>
  <si>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</si>
  <si>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</si>
  <si>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</si>
  <si>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</si>
  <si>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</si>
  <si>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</si>
  <si>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</si>
  <si>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</si>
  <si>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</si>
  <si>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</si>
  <si>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</si>
  <si>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</si>
  <si>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</si>
  <si>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</si>
  <si>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</si>
  <si>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</si>
  <si>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</si>
  <si>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</si>
  <si>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</si>
  <si>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</si>
  <si>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</si>
  <si>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</si>
  <si>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</si>
  <si>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</si>
  <si>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</si>
  <si>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</si>
  <si>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</si>
  <si>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</si>
  <si>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</si>
  <si>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</si>
  <si>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</si>
  <si>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</si>
  <si>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</si>
  <si>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</si>
  <si>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</si>
  <si>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</si>
  <si>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</si>
  <si>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</si>
  <si>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</si>
  <si>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</si>
  <si>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</si>
  <si>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</si>
  <si>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</si>
  <si>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</si>
  <si>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</si>
  <si>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</si>
  <si>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</si>
  <si>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</si>
  <si>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</si>
  <si>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</si>
  <si>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</si>
  <si>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</si>
  <si>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</si>
  <si>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</si>
  <si>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</si>
  <si>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</si>
  <si>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</si>
  <si>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</si>
  <si>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</si>
  <si>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</si>
  <si>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</si>
  <si>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</si>
  <si>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</si>
  <si>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</si>
  <si>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</si>
  <si>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</si>
  <si>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</si>
  <si>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</si>
  <si>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</si>
  <si>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</si>
  <si>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</si>
  <si>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</si>
  <si>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</si>
  <si>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</si>
  <si>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</si>
  <si>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</si>
  <si>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</si>
  <si>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</si>
  <si>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</si>
  <si>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</si>
  <si>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</si>
  <si>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</si>
  <si>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</si>
  <si>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</si>
  <si>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</si>
  <si>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</si>
  <si>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</si>
  <si>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</si>
  <si>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</si>
  <si>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</si>
  <si>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</si>
  <si>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</si>
  <si>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</si>
  <si>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</si>
  <si>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</si>
  <si>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</si>
  <si>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</si>
  <si>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</si>
  <si>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</si>
  <si>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</si>
  <si>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</si>
  <si>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</si>
  <si>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</si>
  <si>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</si>
  <si>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</si>
  <si>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</si>
  <si>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</si>
  <si>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</si>
  <si>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</si>
  <si>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</si>
  <si>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</si>
  <si>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</si>
  <si>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</si>
  <si>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</si>
  <si>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</si>
  <si>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</si>
  <si>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</si>
  <si>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</si>
  <si>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</si>
  <si>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</si>
  <si>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</si>
  <si>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</si>
  <si>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</si>
  <si>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</si>
  <si>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</si>
  <si>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</si>
  <si>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</si>
  <si>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</si>
  <si>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</si>
  <si>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</si>
  <si>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</si>
  <si>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</si>
  <si>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</si>
  <si>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</si>
  <si>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</si>
  <si>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</si>
  <si>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</si>
  <si>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</si>
  <si>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</si>
  <si>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</si>
  <si>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</si>
  <si>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</si>
  <si>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</si>
  <si>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</si>
  <si>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</si>
  <si>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</si>
  <si>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</si>
  <si>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</si>
  <si>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</si>
  <si>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</si>
  <si>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</si>
  <si>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</si>
  <si>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</si>
  <si>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</si>
  <si>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</si>
  <si>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</si>
  <si>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</si>
  <si>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</si>
  <si>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</si>
  <si>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</si>
  <si>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</si>
  <si>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</si>
  <si>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</si>
  <si>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</si>
  <si>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</si>
  <si>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</si>
  <si>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</si>
  <si>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</si>
  <si>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</si>
  <si>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</si>
  <si>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</si>
  <si>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</si>
  <si>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</si>
  <si>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</si>
  <si>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</si>
  <si>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</si>
  <si>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</si>
  <si>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</si>
  <si>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</si>
  <si>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</si>
  <si>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</si>
  <si>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</si>
  <si>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</si>
  <si>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</si>
  <si>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</si>
  <si>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</si>
  <si>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</si>
  <si>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</si>
  <si>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</si>
  <si>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</si>
  <si>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</si>
  <si>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</si>
  <si>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</si>
  <si>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</si>
  <si>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</si>
  <si>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</si>
  <si>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</si>
  <si>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</si>
  <si>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</si>
  <si>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</si>
  <si>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</si>
  <si>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</si>
  <si>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</si>
  <si>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</si>
  <si>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</si>
  <si>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</si>
  <si>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</si>
  <si>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</si>
  <si>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</si>
  <si>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</si>
  <si>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</si>
  <si>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</si>
  <si>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</si>
  <si>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</si>
  <si>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</si>
  <si>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</si>
  <si>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</si>
  <si>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</si>
  <si>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</si>
  <si>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</si>
  <si>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</si>
  <si>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</si>
  <si>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</si>
  <si>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</si>
  <si>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</si>
  <si>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</si>
  <si>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</si>
  <si>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</si>
  <si>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</si>
  <si>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</si>
  <si>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</si>
  <si>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</si>
  <si>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</si>
  <si>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</si>
  <si>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</si>
  <si>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</si>
  <si>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</si>
  <si>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</si>
  <si>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</si>
  <si>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</si>
  <si>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</si>
  <si>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</si>
  <si>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</si>
  <si>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</si>
  <si>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</si>
  <si>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</si>
  <si>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</si>
  <si>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</si>
  <si>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</si>
  <si>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</si>
  <si>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</si>
  <si>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</si>
  <si>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</si>
  <si>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</si>
  <si>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</si>
  <si>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</si>
  <si>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</si>
  <si>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</si>
  <si>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</si>
  <si>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</si>
  <si>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</si>
  <si>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</si>
  <si>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</si>
  <si>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</si>
  <si>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</si>
  <si>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</si>
  <si>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</si>
  <si>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</si>
  <si>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</si>
  <si>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</si>
  <si>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</si>
  <si>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</si>
  <si>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</si>
  <si>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</si>
  <si>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</si>
  <si>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</si>
  <si>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</si>
  <si>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</si>
  <si>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</si>
  <si>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</si>
  <si>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</si>
  <si>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</si>
  <si>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</si>
  <si>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</si>
  <si>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</si>
  <si>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</si>
  <si>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</si>
  <si>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</si>
  <si>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</si>
  <si>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</si>
  <si>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</si>
  <si>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</si>
  <si>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</si>
  <si>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</si>
  <si>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</si>
  <si>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</si>
  <si>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</si>
  <si>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</si>
  <si>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</si>
  <si>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</si>
  <si>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</si>
  <si>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</si>
  <si>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</si>
  <si>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</si>
  <si>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</si>
  <si>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</si>
  <si>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</si>
  <si>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</si>
  <si>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</si>
  <si>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</si>
  <si>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</si>
  <si>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</si>
  <si>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</si>
  <si>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</si>
  <si>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</si>
  <si>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</si>
  <si>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</si>
  <si>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</si>
  <si>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</si>
  <si>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</si>
  <si>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</si>
  <si>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</si>
  <si>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</si>
  <si>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</si>
  <si>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</si>
  <si>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</si>
  <si>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</si>
  <si>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</si>
  <si>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</si>
  <si>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</si>
  <si>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</si>
  <si>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</si>
  <si>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</si>
  <si>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</si>
  <si>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</si>
  <si>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</si>
  <si>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</si>
  <si>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</si>
  <si>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</si>
  <si>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</si>
  <si>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</si>
  <si>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</si>
  <si>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</si>
  <si>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</si>
  <si>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</si>
  <si>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</si>
  <si>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</si>
  <si>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</si>
  <si>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</si>
  <si>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</si>
  <si>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</si>
  <si>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</si>
  <si>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</si>
  <si>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</si>
  <si>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</si>
  <si>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</si>
  <si>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</si>
  <si>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</si>
  <si>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</si>
  <si>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</si>
  <si>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</si>
  <si>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</si>
  <si>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</si>
  <si>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</si>
  <si>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</si>
  <si>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</si>
  <si>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</si>
  <si>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</si>
  <si>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</si>
  <si>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</si>
  <si>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</si>
  <si>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</si>
  <si>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</si>
  <si>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</si>
  <si>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</si>
  <si>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</si>
  <si>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</si>
  <si>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</si>
  <si>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</si>
  <si>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</si>
  <si>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</si>
  <si>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</si>
  <si>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</si>
  <si>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</si>
  <si>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</si>
  <si>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</si>
  <si>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</si>
  <si>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</si>
  <si>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</si>
  <si>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</si>
  <si>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</si>
  <si>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</si>
  <si>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</si>
  <si>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</si>
  <si>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</si>
  <si>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</si>
  <si>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</si>
  <si>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</si>
  <si>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</si>
  <si>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</si>
  <si>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</si>
  <si>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</si>
  <si>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</si>
  <si>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</si>
  <si>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</si>
  <si>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</si>
  <si>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</si>
  <si>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</si>
  <si>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</si>
  <si>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</si>
  <si>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</si>
  <si>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</si>
  <si>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</si>
  <si>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</si>
  <si>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</si>
  <si>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</si>
  <si>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</si>
  <si>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</si>
  <si>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</si>
  <si>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</si>
  <si>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</si>
  <si>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</si>
  <si>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</si>
  <si>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</si>
  <si>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</si>
  <si>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</si>
  <si>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</si>
  <si>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</si>
  <si>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</si>
  <si>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</si>
  <si>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</si>
  <si>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</si>
  <si>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</si>
  <si>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</si>
  <si>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</si>
  <si>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</si>
  <si>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</si>
  <si>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</si>
  <si>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</si>
  <si>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</si>
  <si>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</si>
  <si>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</si>
  <si>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</si>
  <si>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</si>
  <si>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</si>
  <si>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</si>
  <si>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</si>
  <si>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</si>
  <si>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</si>
  <si>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</si>
  <si>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</si>
  <si>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</si>
  <si>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</si>
  <si>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</si>
  <si>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</si>
  <si>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</si>
  <si>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</si>
  <si>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</si>
  <si>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</si>
  <si>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</si>
  <si>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</si>
  <si>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</si>
  <si>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</si>
  <si>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</si>
  <si>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</si>
  <si>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</si>
  <si>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</si>
  <si>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</si>
  <si>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</si>
  <si>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</si>
  <si>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</si>
  <si>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</si>
  <si>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</si>
  <si>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</si>
  <si>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</si>
  <si>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</si>
  <si>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</si>
  <si>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</si>
  <si>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</si>
  <si>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</si>
  <si>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</si>
  <si>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</si>
  <si>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</si>
  <si>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</si>
  <si>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</si>
  <si>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</si>
  <si>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</si>
  <si>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</si>
  <si>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</si>
  <si>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</si>
  <si>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</si>
  <si>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</si>
  <si>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</si>
  <si>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</si>
  <si>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</si>
  <si>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</si>
  <si>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</si>
  <si>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</si>
  <si>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</si>
  <si>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</si>
  <si>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</si>
  <si>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</si>
  <si>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</si>
  <si>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</si>
  <si>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</si>
  <si>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</si>
  <si>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</si>
  <si>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</si>
  <si>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</si>
  <si>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</si>
  <si>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</si>
  <si>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</si>
  <si>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</si>
  <si>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</si>
  <si>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</si>
  <si>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</si>
  <si>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</si>
  <si>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</si>
  <si>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</si>
  <si>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</si>
  <si>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</si>
  <si>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</si>
  <si>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</si>
  <si>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</si>
  <si>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</si>
  <si>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</si>
  <si>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</si>
  <si>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</si>
  <si>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</si>
  <si>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</si>
  <si>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</si>
  <si>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</si>
  <si>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</si>
  <si>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</si>
  <si>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</si>
  <si>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</si>
  <si>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</si>
  <si>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</si>
  <si>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</si>
  <si>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</si>
  <si>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</si>
  <si>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</si>
  <si>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</si>
  <si>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</si>
  <si>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</si>
  <si>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</si>
  <si>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</si>
  <si>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</si>
  <si>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</si>
  <si>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</si>
  <si>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</si>
  <si>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</si>
  <si>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</si>
  <si>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</si>
  <si>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</si>
  <si>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</si>
  <si>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</si>
  <si>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</si>
  <si>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</si>
  <si>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</si>
  <si>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</si>
  <si>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</si>
  <si>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</si>
  <si>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</si>
  <si>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</si>
  <si>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</si>
  <si>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</si>
  <si>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</si>
  <si>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</si>
  <si>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</si>
  <si>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</si>
  <si>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</si>
  <si>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</si>
  <si>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</si>
  <si>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</si>
  <si>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</si>
  <si>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</si>
  <si>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</si>
  <si>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</si>
  <si>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</si>
  <si>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</si>
  <si>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</si>
  <si>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</si>
  <si>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</si>
  <si>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</si>
  <si>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</si>
  <si>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</si>
  <si>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</si>
  <si>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</si>
  <si>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</si>
  <si>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</si>
  <si>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</si>
  <si>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</si>
  <si>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</si>
  <si>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</si>
  <si>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</si>
  <si>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</si>
  <si>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</si>
  <si>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</si>
  <si>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</si>
  <si>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</si>
  <si>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</si>
  <si>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</si>
  <si>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</si>
  <si>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</si>
  <si>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</si>
  <si>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</si>
  <si>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</si>
  <si>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</si>
  <si>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</si>
  <si>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</si>
  <si>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</si>
  <si>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</si>
  <si>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</si>
  <si>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</si>
  <si>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</si>
  <si>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</si>
  <si>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</si>
  <si>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</si>
  <si>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</si>
  <si>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</si>
  <si>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</si>
  <si>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</si>
  <si>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</si>
  <si>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</si>
  <si>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</si>
  <si>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</si>
  <si>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</si>
  <si>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</si>
  <si>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</si>
  <si>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</si>
  <si>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</si>
  <si>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</si>
  <si>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</si>
  <si>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</si>
  <si>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</si>
  <si>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</si>
  <si>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</si>
  <si>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</si>
  <si>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</si>
  <si>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</si>
  <si>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</si>
  <si>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</si>
  <si>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</si>
  <si>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</si>
  <si>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</si>
  <si>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</si>
  <si>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</si>
  <si>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</si>
  <si>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</si>
  <si>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</si>
  <si>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</si>
  <si>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</si>
  <si>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</si>
  <si>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</si>
  <si>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</si>
  <si>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</si>
  <si>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</si>
  <si>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</si>
  <si>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</si>
  <si>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</si>
  <si>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</si>
  <si>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</si>
  <si>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</si>
  <si>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</si>
  <si>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</si>
  <si>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</si>
  <si>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</si>
  <si>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</si>
  <si>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</si>
  <si>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</si>
  <si>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</si>
  <si>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</si>
  <si>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</si>
  <si>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</si>
  <si>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</si>
  <si>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</si>
  <si>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</si>
  <si>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</si>
  <si>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</si>
  <si>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</si>
  <si>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</si>
  <si>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</si>
  <si>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</si>
  <si>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</si>
  <si>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</si>
  <si>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</si>
  <si>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</si>
  <si>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</si>
  <si>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</si>
  <si>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</si>
  <si>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</si>
  <si>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</si>
  <si>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</si>
  <si>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</si>
  <si>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</si>
  <si>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</si>
  <si>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</si>
  <si>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</si>
  <si>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</si>
  <si>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</si>
  <si>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</si>
  <si>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</si>
  <si>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</si>
  <si>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</si>
  <si>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</si>
  <si>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</si>
  <si>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</si>
  <si>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</si>
  <si>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</si>
  <si>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</si>
  <si>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</si>
  <si>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</si>
  <si>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</si>
  <si>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</si>
  <si>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</si>
  <si>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</si>
  <si>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</si>
  <si>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</si>
  <si>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</si>
  <si>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</si>
  <si>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</si>
  <si>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</si>
  <si>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</si>
  <si>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</si>
  <si>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</si>
  <si>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</si>
  <si>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</si>
  <si>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</si>
  <si>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</si>
  <si>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</si>
  <si>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</si>
  <si>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</si>
  <si>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</si>
  <si>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</si>
  <si>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</si>
  <si>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</si>
  <si>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</si>
  <si>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</si>
  <si>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</si>
  <si>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</si>
  <si>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</si>
  <si>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</si>
  <si>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</si>
  <si>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</si>
  <si>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</si>
  <si>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</si>
  <si>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</si>
  <si>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</si>
  <si>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</si>
  <si>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</si>
  <si>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</si>
  <si>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</si>
  <si>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</si>
  <si>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</si>
  <si>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</si>
  <si>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</si>
  <si>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</si>
  <si>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</si>
  <si>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</si>
  <si>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</si>
  <si>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</si>
  <si>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</si>
  <si>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</si>
  <si>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</si>
  <si>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</si>
  <si>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</si>
  <si>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</si>
  <si>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</si>
  <si>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</si>
  <si>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</si>
  <si>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</si>
  <si>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</si>
  <si>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</si>
  <si>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</si>
  <si>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</si>
  <si>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</si>
  <si>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</si>
  <si>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</si>
  <si>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</si>
  <si>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</si>
  <si>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</si>
  <si>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</si>
  <si>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</si>
  <si>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</si>
  <si>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</si>
  <si>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</si>
  <si>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</si>
  <si>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</si>
  <si>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</si>
  <si>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</si>
  <si>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</si>
  <si>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</si>
  <si>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</si>
  <si>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</si>
  <si>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</si>
  <si>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</si>
  <si>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</si>
  <si>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</si>
  <si>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</si>
  <si>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</si>
  <si>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</si>
  <si>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</si>
  <si>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</si>
  <si>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</si>
  <si>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</si>
  <si>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</si>
  <si>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</si>
  <si>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</si>
  <si>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</si>
  <si>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</si>
  <si>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</si>
  <si>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</si>
  <si>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</si>
  <si>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</si>
  <si>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</si>
  <si>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</si>
  <si>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</si>
  <si>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</si>
  <si>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</si>
  <si>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</si>
  <si>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</si>
  <si>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</si>
  <si>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</si>
  <si>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</si>
  <si>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</si>
  <si>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</si>
  <si>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</si>
  <si>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</si>
  <si>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</si>
  <si>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</si>
  <si>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</si>
  <si>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</si>
  <si>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</si>
  <si>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</si>
  <si>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</si>
  <si>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</si>
  <si>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</si>
  <si>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</si>
  <si>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</si>
  <si>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</si>
  <si>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</si>
  <si>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</si>
  <si>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</si>
  <si>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</si>
  <si>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</si>
  <si>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</si>
  <si>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</si>
  <si>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</si>
  <si>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</si>
  <si>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</si>
  <si>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</si>
  <si>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</si>
  <si>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</si>
  <si>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</si>
  <si>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</si>
  <si>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</si>
  <si>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</si>
  <si>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</si>
  <si>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</si>
  <si>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</si>
  <si>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</si>
  <si>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</si>
  <si>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</si>
  <si>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</si>
  <si>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</si>
  <si>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</si>
  <si>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</si>
  <si>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</si>
  <si>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</si>
  <si>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</si>
  <si>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</si>
  <si>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</si>
  <si>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</si>
  <si>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</si>
  <si>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</si>
  <si>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</si>
  <si>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</si>
  <si>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</si>
  <si>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</si>
  <si>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</si>
  <si>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</si>
  <si>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</si>
  <si>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</si>
  <si>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</si>
  <si>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</si>
  <si>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</si>
  <si>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</si>
  <si>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</si>
  <si>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</si>
  <si>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</si>
  <si>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</si>
  <si>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</si>
  <si>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</si>
  <si>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</si>
  <si>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</si>
  <si>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</si>
  <si>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</si>
  <si>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</si>
  <si>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</si>
  <si>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</si>
  <si>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</si>
  <si>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</si>
  <si>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</si>
  <si>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</si>
  <si>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</si>
  <si>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</si>
  <si>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</si>
  <si>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</si>
  <si>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</si>
  <si>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</si>
  <si>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</si>
  <si>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</si>
  <si>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</si>
  <si>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</si>
  <si>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</si>
  <si>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</si>
  <si>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</si>
  <si>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</si>
  <si>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</si>
  <si>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</si>
  <si>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</si>
  <si>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</si>
  <si>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</si>
  <si>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</si>
  <si>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</si>
  <si>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</si>
  <si>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</si>
  <si>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</si>
  <si>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</si>
  <si>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</si>
  <si>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</si>
  <si>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</si>
  <si>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</si>
  <si>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</si>
  <si>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</si>
  <si>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</si>
  <si>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</si>
  <si>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</si>
  <si>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</si>
  <si>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</si>
  <si>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</si>
  <si>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</si>
  <si>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</si>
  <si>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</si>
  <si>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</si>
  <si>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</si>
  <si>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</si>
  <si>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</si>
  <si>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</si>
  <si>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</si>
  <si>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</si>
  <si>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</si>
  <si>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</si>
  <si>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</si>
  <si>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</si>
  <si>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</si>
  <si>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</si>
  <si>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</si>
  <si>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</si>
  <si>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</si>
  <si>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</si>
  <si>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</si>
  <si>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</si>
  <si>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</si>
  <si>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</si>
  <si>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</si>
  <si>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</si>
  <si>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</si>
  <si>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</si>
  <si>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</si>
  <si>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</si>
  <si>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</si>
  <si>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</si>
  <si>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</si>
  <si>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</si>
  <si>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</si>
  <si>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</si>
  <si>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</si>
  <si>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</si>
  <si>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</si>
  <si>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</si>
  <si>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</si>
  <si>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</si>
  <si>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</si>
  <si>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</si>
  <si>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</si>
  <si>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</si>
  <si>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</si>
  <si>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</si>
  <si>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</si>
  <si>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</si>
  <si>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</si>
  <si>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</si>
  <si>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</si>
  <si>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</si>
  <si>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</si>
  <si>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</si>
  <si>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</si>
  <si>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</si>
  <si>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</si>
  <si>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</si>
  <si>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</si>
  <si>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</si>
  <si>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</si>
  <si>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</si>
  <si>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</si>
  <si>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</si>
  <si>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</si>
  <si>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</si>
  <si>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</si>
  <si>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</si>
  <si>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</si>
  <si>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</si>
  <si>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</si>
  <si>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</si>
  <si>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</si>
  <si>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</si>
  <si>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</si>
  <si>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</si>
  <si>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</si>
  <si>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</si>
  <si>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</si>
  <si>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</si>
  <si>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</si>
  <si>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</si>
  <si>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</si>
  <si>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</si>
  <si>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</si>
  <si>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</si>
  <si>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</si>
  <si>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</si>
  <si>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</si>
  <si>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</si>
  <si>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</si>
  <si>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</si>
  <si>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</si>
  <si>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</si>
  <si>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</si>
  <si>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</si>
  <si>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</si>
  <si>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</si>
  <si>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</si>
  <si>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</si>
  <si>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</si>
  <si>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</si>
  <si>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</si>
  <si>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</si>
  <si>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</si>
  <si>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</si>
  <si>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</si>
  <si>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</si>
  <si>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</si>
  <si>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</si>
  <si>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</si>
  <si>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</si>
  <si>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</si>
  <si>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</si>
  <si>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</si>
  <si>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</si>
  <si>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</si>
  <si>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</si>
  <si>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</si>
  <si>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</si>
  <si>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</si>
  <si>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</si>
  <si>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</si>
  <si>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</si>
  <si>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</si>
  <si>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</si>
  <si>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</si>
  <si>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</si>
  <si>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</si>
  <si>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</si>
  <si>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</si>
  <si>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</si>
  <si>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</si>
  <si>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</si>
  <si>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</si>
  <si>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</si>
  <si>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</si>
  <si>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</si>
  <si>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</si>
  <si>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</si>
  <si>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</si>
  <si>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</si>
  <si>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</si>
  <si>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</si>
  <si>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</si>
  <si>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</si>
  <si>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</si>
  <si>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</si>
  <si>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</si>
  <si>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</si>
  <si>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</si>
  <si>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</si>
  <si>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</si>
  <si>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</si>
  <si>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</si>
  <si>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</si>
  <si>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</si>
  <si>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</si>
  <si>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</si>
  <si>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</si>
  <si>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</si>
  <si>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</si>
  <si>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</si>
  <si>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</si>
  <si>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</si>
  <si>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</si>
  <si>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</si>
  <si>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</si>
  <si>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</si>
  <si>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</si>
  <si>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</si>
  <si>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</si>
  <si>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</si>
  <si>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</si>
  <si>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</si>
  <si>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</si>
  <si>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</si>
  <si>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</si>
  <si>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</si>
  <si>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</si>
  <si>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</si>
  <si>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</si>
  <si>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</si>
  <si>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</si>
  <si>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</si>
  <si>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</si>
  <si>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</si>
  <si>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</si>
  <si>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</si>
  <si>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</si>
  <si>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</si>
  <si>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</si>
  <si>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</si>
  <si>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</si>
  <si>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</si>
  <si>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</si>
  <si>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</si>
  <si>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</si>
  <si>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</si>
  <si>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</si>
  <si>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</si>
  <si>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</si>
  <si>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</si>
  <si>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</si>
  <si>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</si>
  <si>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</si>
  <si>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</si>
  <si>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</si>
  <si>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</si>
  <si>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</si>
  <si>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</si>
  <si>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</si>
  <si>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</si>
  <si>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</si>
  <si>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</si>
  <si>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</si>
  <si>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</si>
  <si>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</si>
  <si>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</si>
  <si>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</si>
  <si>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</si>
  <si>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</si>
  <si>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</si>
  <si>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</si>
  <si>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</si>
  <si>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</si>
  <si>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</si>
  <si>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</si>
  <si>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</si>
  <si>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</si>
  <si>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</si>
  <si>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</si>
  <si>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</si>
  <si>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</si>
  <si>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</si>
  <si>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</si>
  <si>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</si>
  <si>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</si>
  <si>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</si>
  <si>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</si>
  <si>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</si>
  <si>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</si>
  <si>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</si>
  <si>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</si>
  <si>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</si>
  <si>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</si>
  <si>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</si>
  <si>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</si>
  <si>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</si>
  <si>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</si>
  <si>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</si>
  <si>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</si>
  <si>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</si>
  <si>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</si>
  <si>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</si>
  <si>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</si>
  <si>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</si>
  <si>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</si>
  <si>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</si>
  <si>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</si>
  <si>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</si>
  <si>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</si>
  <si>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</si>
  <si>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</si>
  <si>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</si>
  <si>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</si>
  <si>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</si>
  <si>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</si>
  <si>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</si>
  <si>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</si>
  <si>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</si>
  <si>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</si>
  <si>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</si>
  <si>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</si>
  <si>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</si>
  <si>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</si>
  <si>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</si>
  <si>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</si>
  <si>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</si>
  <si>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</si>
  <si>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</si>
  <si>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</si>
  <si>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</si>
  <si>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</si>
  <si>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</si>
  <si>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</si>
  <si>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</si>
  <si>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</si>
  <si>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</si>
  <si>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</si>
  <si>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</si>
  <si>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</si>
  <si>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</si>
  <si>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</si>
  <si>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</si>
  <si>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</si>
  <si>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</si>
  <si>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</si>
  <si>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</si>
  <si>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</si>
  <si>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</si>
  <si>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</si>
  <si>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</si>
  <si>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</si>
  <si>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</si>
  <si>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</si>
  <si>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</si>
  <si>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</si>
  <si>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</si>
  <si>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</si>
  <si>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</si>
  <si>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</si>
  <si>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</si>
  <si>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</si>
  <si>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</si>
  <si>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</si>
  <si>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</si>
  <si>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</si>
  <si>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</si>
  <si>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</si>
  <si>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</si>
  <si>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</si>
  <si>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</si>
  <si>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</si>
  <si>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</si>
  <si>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</si>
  <si>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</si>
  <si>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</si>
  <si>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</si>
  <si>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</si>
  <si>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</si>
  <si>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</si>
  <si>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</si>
  <si>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</si>
  <si>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</si>
  <si>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</si>
  <si>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</si>
  <si>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</si>
  <si>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</si>
  <si>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</si>
  <si>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</si>
  <si>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</si>
  <si>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</si>
  <si>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</si>
  <si>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</si>
  <si>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</si>
  <si>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</si>
  <si>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</si>
  <si>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</si>
  <si>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</si>
  <si>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</si>
  <si>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</si>
  <si>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</si>
  <si>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</si>
  <si>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</si>
  <si>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</si>
  <si>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</si>
  <si>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</si>
  <si>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</si>
  <si>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</si>
  <si>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</si>
  <si>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</si>
  <si>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</si>
  <si>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</si>
  <si>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</si>
  <si>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</si>
  <si>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</si>
  <si>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</si>
  <si>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</si>
  <si>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</si>
  <si>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</si>
  <si>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</si>
  <si>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</si>
  <si>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</si>
  <si>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</si>
  <si>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</si>
  <si>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</si>
  <si>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</si>
  <si>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</si>
  <si>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</si>
  <si>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</si>
  <si>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</si>
  <si>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</si>
  <si>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</si>
  <si>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</si>
  <si>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</si>
  <si>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</si>
  <si>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</si>
  <si>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</si>
  <si>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</si>
  <si>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</si>
  <si>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</si>
  <si>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</si>
  <si>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</si>
  <si>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</si>
  <si>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</si>
  <si>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</si>
  <si>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</si>
  <si>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</si>
  <si>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</si>
  <si>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</si>
  <si>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</si>
  <si>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</si>
  <si>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</si>
  <si>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</si>
  <si>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</si>
  <si>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</si>
  <si>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</si>
  <si>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</si>
  <si>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</si>
  <si>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</si>
  <si>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</si>
  <si>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</si>
  <si>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</si>
  <si>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</si>
  <si>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</si>
  <si>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</si>
  <si>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</si>
  <si>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</si>
  <si>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</si>
  <si>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</si>
  <si>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</si>
  <si>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</si>
  <si>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</si>
  <si>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</si>
  <si>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</si>
  <si>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</si>
  <si>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</si>
  <si>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</si>
  <si>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</si>
  <si>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</si>
  <si>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</si>
  <si>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</si>
  <si>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</si>
  <si>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</si>
  <si>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</si>
  <si>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</si>
  <si>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</si>
  <si>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</si>
  <si>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</si>
  <si>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</si>
  <si>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</si>
  <si>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</si>
  <si>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</si>
  <si>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</si>
  <si>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</si>
  <si>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</si>
  <si>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</si>
  <si>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</si>
  <si>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</si>
  <si>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</si>
  <si>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</si>
  <si>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</si>
  <si>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</si>
  <si>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</si>
  <si>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</si>
  <si>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</si>
  <si>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</si>
  <si>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</si>
  <si>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</si>
  <si>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</si>
  <si>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</si>
  <si>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</si>
  <si>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</si>
  <si>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</si>
  <si>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</si>
  <si>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</si>
  <si>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</si>
  <si>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</si>
  <si>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</si>
  <si>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</si>
  <si>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</si>
  <si>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</si>
  <si>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</si>
  <si>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</si>
  <si>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</si>
  <si>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</si>
  <si>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</si>
  <si>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</si>
  <si>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</si>
  <si>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</si>
  <si>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</si>
  <si>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</si>
  <si>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</si>
  <si>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</si>
  <si>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</si>
  <si>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</si>
  <si>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</si>
  <si>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</si>
  <si>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</si>
  <si>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</si>
  <si>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</si>
  <si>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</si>
  <si>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</si>
  <si>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</si>
  <si>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</si>
  <si>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</si>
  <si>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</si>
  <si>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</si>
  <si>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</si>
  <si>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</si>
  <si>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</si>
  <si>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</si>
  <si>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</si>
  <si>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</si>
  <si>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</si>
  <si>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</si>
  <si>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</si>
  <si>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</si>
  <si>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</si>
  <si>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</si>
  <si>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</si>
  <si>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</si>
  <si>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</si>
  <si>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</si>
  <si>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</si>
  <si>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</si>
  <si>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</si>
  <si>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</si>
  <si>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</si>
  <si>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</si>
  <si>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</si>
  <si>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</si>
  <si>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</si>
  <si>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</si>
  <si>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</si>
  <si>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</si>
  <si>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</si>
  <si>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</si>
  <si>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</si>
  <si>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</si>
  <si>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</si>
  <si>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</si>
  <si>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</si>
  <si>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</si>
  <si>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</si>
  <si>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</si>
  <si>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</si>
  <si>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</si>
  <si>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</si>
  <si>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</si>
  <si>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</si>
  <si>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</si>
  <si>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</si>
  <si>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</si>
  <si>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</si>
  <si>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</si>
  <si>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</si>
  <si>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</si>
  <si>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</si>
  <si>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</si>
  <si>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</si>
  <si>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</si>
  <si>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</si>
  <si>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</si>
  <si>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</si>
  <si>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</si>
  <si>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</si>
  <si>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</si>
  <si>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</si>
  <si>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</si>
  <si>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</si>
  <si>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</si>
  <si>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</si>
  <si>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</si>
  <si>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</si>
  <si>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</si>
  <si>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</si>
  <si>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</si>
  <si>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</si>
  <si>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</si>
  <si>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</si>
  <si>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</si>
  <si>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</si>
  <si>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</si>
  <si>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</si>
  <si>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</si>
  <si>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</si>
  <si>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</si>
  <si>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</si>
  <si>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</si>
  <si>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</si>
  <si>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</si>
  <si>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</si>
  <si>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</si>
  <si>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</si>
  <si>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</si>
  <si>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</si>
  <si>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</si>
  <si>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</si>
  <si>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</si>
  <si>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</si>
  <si>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</si>
  <si>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</si>
  <si>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</si>
  <si>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</si>
  <si>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</si>
  <si>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</si>
  <si>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</si>
  <si>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</si>
  <si>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</si>
  <si>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</si>
  <si>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</si>
  <si>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</si>
  <si>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</si>
  <si>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</si>
  <si>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</si>
  <si>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</si>
  <si>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</si>
  <si>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</si>
  <si>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</si>
  <si>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</si>
  <si>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</si>
  <si>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</si>
  <si>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</si>
  <si>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</si>
  <si>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</si>
  <si>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</si>
  <si>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</si>
  <si>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</si>
  <si>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</si>
  <si>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</si>
  <si>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</si>
  <si>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</si>
  <si>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</si>
  <si>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</si>
  <si>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</si>
  <si>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</si>
  <si>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</si>
  <si>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</si>
  <si>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</si>
  <si>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</si>
  <si>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</si>
  <si>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</si>
  <si>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</si>
  <si>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</si>
  <si>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</si>
  <si>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</si>
  <si>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</si>
  <si>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</si>
  <si>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</si>
  <si>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</si>
  <si>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</si>
  <si>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</si>
  <si>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</si>
  <si>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</si>
  <si>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</si>
  <si>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</si>
  <si>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</si>
  <si>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</si>
  <si>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</si>
  <si>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</si>
  <si>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</si>
  <si>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</si>
  <si>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</si>
  <si>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</si>
  <si>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</si>
  <si>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</si>
  <si>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</si>
  <si>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</si>
  <si>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</si>
  <si>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</si>
  <si>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</si>
  <si>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</si>
  <si>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</si>
  <si>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</si>
  <si>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</si>
  <si>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</si>
  <si>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</si>
  <si>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</si>
  <si>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</si>
  <si>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</si>
  <si>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</si>
  <si>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</si>
  <si>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</si>
  <si>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</si>
  <si>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</si>
  <si>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</si>
  <si>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</si>
  <si>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</si>
  <si>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</si>
  <si>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</si>
  <si>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</si>
  <si>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</si>
  <si>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</si>
  <si>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</si>
  <si>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</si>
  <si>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</si>
  <si>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</si>
  <si>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</si>
  <si>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</si>
  <si>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</si>
  <si>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</si>
  <si>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</si>
  <si>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</si>
  <si>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</si>
  <si>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</si>
  <si>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</si>
  <si>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</si>
  <si>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</si>
  <si>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</si>
  <si>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</si>
  <si>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</si>
  <si>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</si>
  <si>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</si>
  <si>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</si>
  <si>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</si>
  <si>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</si>
  <si>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</si>
  <si>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</si>
  <si>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</si>
  <si>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</si>
  <si>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</si>
  <si>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</si>
  <si>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</si>
  <si>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</si>
  <si>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</si>
  <si>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</si>
  <si>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</si>
  <si>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</si>
  <si>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</si>
  <si>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</si>
  <si>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</si>
  <si>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</si>
  <si>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</si>
  <si>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</si>
  <si>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</si>
  <si>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</si>
  <si>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</si>
  <si>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</si>
  <si>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</si>
  <si>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</si>
  <si>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</si>
  <si>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</si>
  <si>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</si>
  <si>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</si>
  <si>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</si>
  <si>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</si>
  <si>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</si>
  <si>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</si>
  <si>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</si>
  <si>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</si>
  <si>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</si>
  <si>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</si>
  <si>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</si>
  <si>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</si>
  <si>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</si>
  <si>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</si>
  <si>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</si>
  <si>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</si>
  <si>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</si>
  <si>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</si>
  <si>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</si>
  <si>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</si>
  <si>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</si>
  <si>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</si>
  <si>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</si>
  <si>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</si>
  <si>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</si>
  <si>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</si>
  <si>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</si>
  <si>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</si>
  <si>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</si>
  <si>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</si>
  <si>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</si>
  <si>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</si>
  <si>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</si>
  <si>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</si>
  <si>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</si>
  <si>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</si>
  <si>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</si>
  <si>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</si>
  <si>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</si>
  <si>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</si>
  <si>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</si>
  <si>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</si>
  <si>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</si>
  <si>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</si>
  <si>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</si>
  <si>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</si>
  <si>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</si>
  <si>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</si>
  <si>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</si>
  <si>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</si>
  <si>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</si>
  <si>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</si>
  <si>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</si>
  <si>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</si>
  <si>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</si>
  <si>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</si>
  <si>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</si>
  <si>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</si>
  <si>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</si>
  <si>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</si>
  <si>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</si>
  <si>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</si>
  <si>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</si>
  <si>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</si>
  <si>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</si>
  <si>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</si>
  <si>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</si>
  <si>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</si>
  <si>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</si>
  <si>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</si>
  <si>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</si>
  <si>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</si>
  <si>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</si>
  <si>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</si>
  <si>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</si>
  <si>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</si>
  <si>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</si>
  <si>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</si>
  <si>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</si>
  <si>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</si>
  <si>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</si>
  <si>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</si>
  <si>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</si>
  <si>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</si>
  <si>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</si>
  <si>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</si>
  <si>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</si>
  <si>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</si>
  <si>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</si>
  <si>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</si>
  <si>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</si>
  <si>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</si>
  <si>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</si>
  <si>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</si>
  <si>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</si>
  <si>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</si>
  <si>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</si>
  <si>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</si>
  <si>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</si>
  <si>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</si>
  <si>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</si>
  <si>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</si>
  <si>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</si>
  <si>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</si>
  <si>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</si>
  <si>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</si>
  <si>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</si>
  <si>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</si>
  <si>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</si>
  <si>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</si>
  <si>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</si>
  <si>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</si>
  <si>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</si>
  <si>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</si>
  <si>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</si>
  <si>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</si>
  <si>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</si>
  <si>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</si>
  <si>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</si>
  <si>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</si>
  <si>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</si>
  <si>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</si>
  <si>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</si>
  <si>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</si>
  <si>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</si>
  <si>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</si>
  <si>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</si>
  <si>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</si>
  <si>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</si>
  <si>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</si>
  <si>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</si>
  <si>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</si>
  <si>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</si>
  <si>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</si>
  <si>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</si>
  <si>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</si>
  <si>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</si>
  <si>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</si>
  <si>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</si>
  <si>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</si>
  <si>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</si>
  <si>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</si>
  <si>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</si>
  <si>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</si>
  <si>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</si>
  <si>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</si>
  <si>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</si>
  <si>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</si>
  <si>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</si>
  <si>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</si>
  <si>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</si>
  <si>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</si>
  <si>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</si>
  <si>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</si>
  <si>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</si>
  <si>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</si>
  <si>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</si>
  <si>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</si>
  <si>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</si>
  <si>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</si>
  <si>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</si>
  <si>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</si>
  <si>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</si>
  <si>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</si>
  <si>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</si>
  <si>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</si>
  <si>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</si>
  <si>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</si>
  <si>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</si>
  <si>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</si>
  <si>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</si>
  <si>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</si>
  <si>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</si>
  <si>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</si>
  <si>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</si>
  <si>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</si>
  <si>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</si>
  <si>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</si>
  <si>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</si>
  <si>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</si>
  <si>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</si>
  <si>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</si>
  <si>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</si>
  <si>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</si>
  <si>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</si>
  <si>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</si>
  <si>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</si>
  <si>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</si>
  <si>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</si>
  <si>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</si>
  <si>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</si>
  <si>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</si>
  <si>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</si>
  <si>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</si>
  <si>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</si>
  <si>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</si>
  <si>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</si>
  <si>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</si>
  <si>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</si>
  <si>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</si>
  <si>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</si>
  <si>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</si>
  <si>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</si>
  <si>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</si>
  <si>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</si>
  <si>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</si>
  <si>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</si>
  <si>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</si>
  <si>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</si>
  <si>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</si>
  <si>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</si>
  <si>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</si>
  <si>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</si>
  <si>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</si>
  <si>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</si>
  <si>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</si>
  <si>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</si>
  <si>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</si>
  <si>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</si>
  <si>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</si>
  <si>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</si>
  <si>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</si>
  <si>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</si>
  <si>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</si>
  <si>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</si>
  <si>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</si>
  <si>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</si>
  <si>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</si>
  <si>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</si>
  <si>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</si>
  <si>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</si>
  <si>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</si>
  <si>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</si>
  <si>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</si>
  <si>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</si>
  <si>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</si>
  <si>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</si>
  <si>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</si>
  <si>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</si>
  <si>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</si>
  <si>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</si>
  <si>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</si>
  <si>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</si>
  <si>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</si>
  <si>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</si>
  <si>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</si>
  <si>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</si>
  <si>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</si>
  <si>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</si>
  <si>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</si>
  <si>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</si>
  <si>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</si>
  <si>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</si>
  <si>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</si>
  <si>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</si>
  <si>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</si>
  <si>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</si>
  <si>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</si>
  <si>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</si>
  <si>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</si>
  <si>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</si>
  <si>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</si>
  <si>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</si>
  <si>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</si>
  <si>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</si>
  <si>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</si>
  <si>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</si>
  <si>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</si>
  <si>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</si>
  <si>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</si>
  <si>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</si>
  <si>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</si>
  <si>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</si>
  <si>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</si>
  <si>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</si>
  <si>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</si>
  <si>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</si>
  <si>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</si>
  <si>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</si>
  <si>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</si>
  <si>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</si>
  <si>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</si>
  <si>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</si>
  <si>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</si>
  <si>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</si>
  <si>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</si>
  <si>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</si>
  <si>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</si>
  <si>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</si>
  <si>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</si>
  <si>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</si>
  <si>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</si>
  <si>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</si>
  <si>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</si>
  <si>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</si>
  <si>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</si>
  <si>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</si>
  <si>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</si>
  <si>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</si>
  <si>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</si>
  <si>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</si>
  <si>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</si>
  <si>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</si>
  <si>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</si>
  <si>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</si>
  <si>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</si>
  <si>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</si>
  <si>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</si>
  <si>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</si>
  <si>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</si>
  <si>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</si>
  <si>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</si>
  <si>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</si>
  <si>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</si>
  <si>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</si>
  <si>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</si>
  <si>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</si>
  <si>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</si>
  <si>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</si>
  <si>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</si>
  <si>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</si>
  <si>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</si>
  <si>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</si>
  <si>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</si>
  <si>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</si>
  <si>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</si>
  <si>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</si>
  <si>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</si>
  <si>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</si>
  <si>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</si>
  <si>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</si>
  <si>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</si>
  <si>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</si>
  <si>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</si>
  <si>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</si>
  <si>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</si>
  <si>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</si>
  <si>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</si>
  <si>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</si>
  <si>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</si>
  <si>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</si>
  <si>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</si>
  <si>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</si>
  <si>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</si>
  <si>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</si>
  <si>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</si>
  <si>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</si>
  <si>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</si>
  <si>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</si>
  <si>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</si>
  <si>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</si>
  <si>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</si>
  <si>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</si>
  <si>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</si>
  <si>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</si>
  <si>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</si>
  <si>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</si>
  <si>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</si>
  <si>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</si>
  <si>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</si>
  <si>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</si>
  <si>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</si>
  <si>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</si>
  <si>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</si>
  <si>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</si>
  <si>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</si>
  <si>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</si>
  <si>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</si>
  <si>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</si>
  <si>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</si>
  <si>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</si>
  <si>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</si>
  <si>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</si>
  <si>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</si>
  <si>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</si>
  <si>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</si>
  <si>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</si>
  <si>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</si>
  <si>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</si>
  <si>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</si>
  <si>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</si>
  <si>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</si>
  <si>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</si>
  <si>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</si>
  <si>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</si>
  <si>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</si>
  <si>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</si>
  <si>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</si>
  <si>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</si>
  <si>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</si>
  <si>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</si>
  <si>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</si>
  <si>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</si>
  <si>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</si>
  <si>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</si>
  <si>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</si>
  <si>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</si>
  <si>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</si>
  <si>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</si>
  <si>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</si>
  <si>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</si>
  <si>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</si>
  <si>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</si>
  <si>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</si>
  <si>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</si>
  <si>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</si>
  <si>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</si>
  <si>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</si>
  <si>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</si>
  <si>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</si>
  <si>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</si>
  <si>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</si>
  <si>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</si>
  <si>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</si>
  <si>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</si>
  <si>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</si>
  <si>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</si>
  <si>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</si>
  <si>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</si>
  <si>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</si>
  <si>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</si>
  <si>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</si>
  <si>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</si>
  <si>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</si>
  <si>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</si>
  <si>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</si>
  <si>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</si>
  <si>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</si>
  <si>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</si>
  <si>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</si>
  <si>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</si>
  <si>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</si>
  <si>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</si>
  <si>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</si>
  <si>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</si>
  <si>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</si>
  <si>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</si>
  <si>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</si>
  <si>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</si>
  <si>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</si>
  <si>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</si>
  <si>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</si>
  <si>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</si>
  <si>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</si>
  <si>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</si>
  <si>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</si>
  <si>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</si>
  <si>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</si>
  <si>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</si>
  <si>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</si>
  <si>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</si>
  <si>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</si>
  <si>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</si>
  <si>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</si>
  <si>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</si>
  <si>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</si>
  <si>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</si>
  <si>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</si>
  <si>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</si>
  <si>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</si>
  <si>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</si>
  <si>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</si>
  <si>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</si>
  <si>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</si>
  <si>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</si>
  <si>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</si>
  <si>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</si>
  <si>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</si>
  <si>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</si>
  <si>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</si>
  <si>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</si>
  <si>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</si>
  <si>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</si>
  <si>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</si>
  <si>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</si>
  <si>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</si>
  <si>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</si>
  <si>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</si>
  <si>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</si>
  <si>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</si>
  <si>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</si>
  <si>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</si>
  <si>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</si>
  <si>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</si>
  <si>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</si>
  <si>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</si>
  <si>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</si>
  <si>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</si>
  <si>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</si>
  <si>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</si>
  <si>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</si>
  <si>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</si>
  <si>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</si>
  <si>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</si>
  <si>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</si>
  <si>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</si>
  <si>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</si>
  <si>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</si>
  <si>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</si>
  <si>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</si>
  <si>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</si>
  <si>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</si>
  <si>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</si>
  <si>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</si>
  <si>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</si>
  <si>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</si>
  <si>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</si>
  <si>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</si>
  <si>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</si>
  <si>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</si>
  <si>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</si>
  <si>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</si>
  <si>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</si>
  <si>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</si>
  <si>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</si>
  <si>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</si>
  <si>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</si>
  <si>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</si>
  <si>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</si>
  <si>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</si>
  <si>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</si>
  <si>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</si>
  <si>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</si>
  <si>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</si>
  <si>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</si>
  <si>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</si>
  <si>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</si>
  <si>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</si>
  <si>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</si>
  <si>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</si>
  <si>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</si>
  <si>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</si>
  <si>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</si>
  <si>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</si>
  <si>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</si>
  <si>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</si>
  <si>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</si>
  <si>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</si>
  <si>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</si>
  <si>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</si>
  <si>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</si>
  <si>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</si>
  <si>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</si>
  <si>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</si>
  <si>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</si>
  <si>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</si>
  <si>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</si>
  <si>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</si>
  <si>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</si>
  <si>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</si>
  <si>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</si>
  <si>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</si>
  <si>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</si>
  <si>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</si>
  <si>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</si>
  <si>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</si>
  <si>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</si>
  <si>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</si>
  <si>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</si>
  <si>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</si>
  <si>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</si>
  <si>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</si>
  <si>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</si>
  <si>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</si>
  <si>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</si>
  <si>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</si>
  <si>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</si>
  <si>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</si>
  <si>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</si>
  <si>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</si>
  <si>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</si>
  <si>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</si>
  <si>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</si>
  <si>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</si>
  <si>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</si>
  <si>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</si>
  <si>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</si>
  <si>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</si>
  <si>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</si>
  <si>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</si>
  <si>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</si>
  <si>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</si>
  <si>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</si>
  <si>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</si>
  <si>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</si>
  <si>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</si>
  <si>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</si>
  <si>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</si>
  <si>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</si>
  <si>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</si>
  <si>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</si>
  <si>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</si>
  <si>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</si>
  <si>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</si>
  <si>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</si>
  <si>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</si>
  <si>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</si>
  <si>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</si>
  <si>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</si>
  <si>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</si>
  <si>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</si>
  <si>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</si>
  <si>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</si>
  <si>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</si>
  <si>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</si>
  <si>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</si>
  <si>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</si>
  <si>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</si>
  <si>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</si>
  <si>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</si>
  <si>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</si>
  <si>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</si>
  <si>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</si>
  <si>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</si>
  <si>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</si>
  <si>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</si>
  <si>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</si>
  <si>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</si>
  <si>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</si>
  <si>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</si>
  <si>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</si>
  <si>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</si>
  <si>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</si>
  <si>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</si>
  <si>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</si>
  <si>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</si>
  <si>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</si>
  <si>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</si>
  <si>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</si>
  <si>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</si>
  <si>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</si>
  <si>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</si>
  <si>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</si>
  <si>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</si>
  <si>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</si>
  <si>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</si>
  <si>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</si>
  <si>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</si>
  <si>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</si>
  <si>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</si>
  <si>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</si>
  <si>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</si>
  <si>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</si>
  <si>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</si>
  <si>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</si>
  <si>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</si>
  <si>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</si>
  <si>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</si>
  <si>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</si>
  <si>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</si>
  <si>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</si>
  <si>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</si>
  <si>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</si>
  <si>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</si>
  <si>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</si>
  <si>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</si>
  <si>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</si>
  <si>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</si>
  <si>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</si>
  <si>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</si>
  <si>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</si>
  <si>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</si>
  <si>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</si>
  <si>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</si>
  <si>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</si>
  <si>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</si>
  <si>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</si>
  <si>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</si>
  <si>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</si>
  <si>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</si>
  <si>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</si>
  <si>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</si>
  <si>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</si>
  <si>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</si>
  <si>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</si>
  <si>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</si>
  <si>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</si>
  <si>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</si>
  <si>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</si>
  <si>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</si>
  <si>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</si>
  <si>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</si>
  <si>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</si>
  <si>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</si>
  <si>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</si>
  <si>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</si>
  <si>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</si>
  <si>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</si>
  <si>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</si>
  <si>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</si>
  <si>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</si>
  <si>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</si>
  <si>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</si>
  <si>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</si>
  <si>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</si>
  <si>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</si>
  <si>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</si>
  <si>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</si>
  <si>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</si>
  <si>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</si>
  <si>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</si>
  <si>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</si>
  <si>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</si>
  <si>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</si>
  <si>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</si>
  <si>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</si>
  <si>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</si>
  <si>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</si>
  <si>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</si>
  <si>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</si>
  <si>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</si>
  <si>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</si>
  <si>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</si>
  <si>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</si>
  <si>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</si>
  <si>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</si>
  <si>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</si>
  <si>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</si>
  <si>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</si>
  <si>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</si>
  <si>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</si>
  <si>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</si>
  <si>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</si>
  <si>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</si>
  <si>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</si>
  <si>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</si>
  <si>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</si>
  <si>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</si>
  <si>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</si>
  <si>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</si>
  <si>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</si>
  <si>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</si>
  <si>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</si>
  <si>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</si>
  <si>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</si>
  <si>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</si>
  <si>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</si>
  <si>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</si>
  <si>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</si>
  <si>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</si>
  <si>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</si>
  <si>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</si>
  <si>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</si>
  <si>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</si>
  <si>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</si>
  <si>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</si>
  <si>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</si>
  <si>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</si>
  <si>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</si>
  <si>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</si>
  <si>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</si>
  <si>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</si>
  <si>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</si>
  <si>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</si>
  <si>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</si>
  <si>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</si>
  <si>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</si>
  <si>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</si>
  <si>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</si>
  <si>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</si>
  <si>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</si>
  <si>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</si>
  <si>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</si>
  <si>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</si>
  <si>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</si>
  <si>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</si>
  <si>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</si>
  <si>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</si>
  <si>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</si>
  <si>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</si>
  <si>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</si>
  <si>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</si>
  <si>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</si>
  <si>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</si>
  <si>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</si>
  <si>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</si>
  <si>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</si>
  <si>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</si>
  <si>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</si>
  <si>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</si>
  <si>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</si>
  <si>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</si>
  <si>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</si>
  <si>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</si>
  <si>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</si>
  <si>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</si>
  <si>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</si>
  <si>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</si>
  <si>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</si>
  <si>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</si>
  <si>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</si>
  <si>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</si>
  <si>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</si>
  <si>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</si>
  <si>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</si>
  <si>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</si>
  <si>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</si>
  <si>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</si>
  <si>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</si>
  <si>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</si>
  <si>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</si>
  <si>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</si>
  <si>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</si>
  <si>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</si>
  <si>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</si>
  <si>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</si>
  <si>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</si>
  <si>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</si>
  <si>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</si>
  <si>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</si>
  <si>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</si>
  <si>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</si>
  <si>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</si>
  <si>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</si>
  <si>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</si>
  <si>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</si>
  <si>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</si>
  <si>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</si>
  <si>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</si>
  <si>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</si>
  <si>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</si>
  <si>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</si>
  <si>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</si>
  <si>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</si>
  <si>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</si>
  <si>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</si>
  <si>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</si>
  <si>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</si>
  <si>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</si>
  <si>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</si>
  <si>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</si>
  <si>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</si>
  <si>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</si>
  <si>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</si>
  <si>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</si>
  <si>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</si>
  <si>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</si>
  <si>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</si>
  <si>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</si>
  <si>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</si>
  <si>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</si>
  <si>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</si>
  <si>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</si>
  <si>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</si>
  <si>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</si>
  <si>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</si>
  <si>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</si>
  <si>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</si>
  <si>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</si>
  <si>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</si>
  <si>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</si>
  <si>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</si>
  <si>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</si>
  <si>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</si>
  <si>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</si>
  <si>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</si>
  <si>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</si>
  <si>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</si>
  <si>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</si>
  <si>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</si>
  <si>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</si>
  <si>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</si>
  <si>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</si>
  <si>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</si>
  <si>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</si>
  <si>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</si>
  <si>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</si>
  <si>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</si>
  <si>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</si>
  <si>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</si>
  <si>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</si>
  <si>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</si>
  <si>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</si>
  <si>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</si>
  <si>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</si>
  <si>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</si>
  <si>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</si>
  <si>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</si>
  <si>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</si>
  <si>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</si>
  <si>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</si>
  <si>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</si>
  <si>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</si>
  <si>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</si>
  <si>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</si>
  <si>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</si>
  <si>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</si>
  <si>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</si>
  <si>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</si>
  <si>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</si>
  <si>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</si>
  <si>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</si>
  <si>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</si>
  <si>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</si>
  <si>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</si>
  <si>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</si>
  <si>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</si>
  <si>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</si>
  <si>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</si>
  <si>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</si>
  <si>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</si>
  <si>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</si>
  <si>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</si>
  <si>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</si>
  <si>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</si>
  <si>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</si>
  <si>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</si>
  <si>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</si>
  <si>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</si>
  <si>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</si>
  <si>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</si>
  <si>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</si>
  <si>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</si>
  <si>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</si>
  <si>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</si>
  <si>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</si>
  <si>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</si>
  <si>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</si>
  <si>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</si>
  <si>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</si>
  <si>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</si>
  <si>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</si>
  <si>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</si>
  <si>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</si>
  <si>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</si>
  <si>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</si>
  <si>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</si>
  <si>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</si>
  <si>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</si>
  <si>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</si>
  <si>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</si>
  <si>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</si>
  <si>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</si>
  <si>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</si>
  <si>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</si>
  <si>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</si>
  <si>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</si>
  <si>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</si>
  <si>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</si>
  <si>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</si>
  <si>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</si>
  <si>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</si>
  <si>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</si>
  <si>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</si>
  <si>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</si>
  <si>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</si>
  <si>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</si>
  <si>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</si>
  <si>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</si>
  <si>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</si>
  <si>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</si>
  <si>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</si>
  <si>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</si>
  <si>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</si>
  <si>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</si>
  <si>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</si>
  <si>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</si>
  <si>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</si>
  <si>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</si>
  <si>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</si>
  <si>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</si>
  <si>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</si>
  <si>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</si>
  <si>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</si>
  <si>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</si>
  <si>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</si>
  <si>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</si>
  <si>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</si>
  <si>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</si>
  <si>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</si>
  <si>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</si>
  <si>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</si>
  <si>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</si>
  <si>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</si>
  <si>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</si>
  <si>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</si>
  <si>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</si>
  <si>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</si>
  <si>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</si>
  <si>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</si>
  <si>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</si>
  <si>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</si>
  <si>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</si>
  <si>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</si>
  <si>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</si>
  <si>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</si>
  <si>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</si>
  <si>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</si>
  <si>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</si>
  <si>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</si>
  <si>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</si>
  <si>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</si>
  <si>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</si>
  <si>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</si>
  <si>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</si>
  <si>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</si>
  <si>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</si>
  <si>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</si>
  <si>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</si>
  <si>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</si>
  <si>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</si>
  <si>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</si>
  <si>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</si>
  <si>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</si>
  <si>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</si>
  <si>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</si>
  <si>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</si>
  <si>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</si>
  <si>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</si>
  <si>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</si>
  <si>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</si>
  <si>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</si>
  <si>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</si>
  <si>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</si>
  <si>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</si>
  <si>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</si>
  <si>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</si>
  <si>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</si>
  <si>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</si>
  <si>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</si>
  <si>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</si>
  <si>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</si>
  <si>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</si>
  <si>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</si>
  <si>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</si>
  <si>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</si>
  <si>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</si>
  <si>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</si>
  <si>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</si>
  <si>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</si>
  <si>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</si>
  <si>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</si>
  <si>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</si>
  <si>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</si>
  <si>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</si>
  <si>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</si>
  <si>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</si>
  <si>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</si>
  <si>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</si>
  <si>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</si>
  <si>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</si>
  <si>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</si>
  <si>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</si>
  <si>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</si>
  <si>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</si>
  <si>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</si>
  <si>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</si>
  <si>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</si>
  <si>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</si>
  <si>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</si>
  <si>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</si>
  <si>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</si>
  <si>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</si>
  <si>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</si>
  <si>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</si>
  <si>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</si>
  <si>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</si>
  <si>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</si>
  <si>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</si>
  <si>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</si>
  <si>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</si>
  <si>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</si>
  <si>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</si>
  <si>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</si>
  <si>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</si>
  <si>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</si>
  <si>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</si>
  <si>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</si>
  <si>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</si>
  <si>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</si>
  <si>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</si>
  <si>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</si>
  <si>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</si>
  <si>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</si>
  <si>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</si>
  <si>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</si>
  <si>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</si>
  <si>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</si>
  <si>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</si>
  <si>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</si>
  <si>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</si>
  <si>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</si>
  <si>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</si>
  <si>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</si>
  <si>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</si>
  <si>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</si>
  <si>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</si>
  <si>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</si>
  <si>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</si>
  <si>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</si>
  <si>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</si>
  <si>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</si>
  <si>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</si>
  <si>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</si>
  <si>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</si>
  <si>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</si>
  <si>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</si>
  <si>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</si>
  <si>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</si>
  <si>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</si>
  <si>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</si>
  <si>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</si>
  <si>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</si>
  <si>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</si>
  <si>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</si>
  <si>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</si>
  <si>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</si>
  <si>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</si>
  <si>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</si>
  <si>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</si>
  <si>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</si>
  <si>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</si>
  <si>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</si>
  <si>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</si>
  <si>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</si>
  <si>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</si>
  <si>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</si>
  <si>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</si>
  <si>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</si>
  <si>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</si>
  <si>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</si>
  <si>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</si>
  <si>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</si>
  <si>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</si>
  <si>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</si>
  <si>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</si>
  <si>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</si>
  <si>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</si>
  <si>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</si>
  <si>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</si>
  <si>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</si>
  <si>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</si>
  <si>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</si>
  <si>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</si>
  <si>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</si>
  <si>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</si>
  <si>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</si>
  <si>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</si>
  <si>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</si>
  <si>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</si>
  <si>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</si>
  <si>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</si>
  <si>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</si>
  <si>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</si>
  <si>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</si>
  <si>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</si>
  <si>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</si>
  <si>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</si>
  <si>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</si>
  <si>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</si>
  <si>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</si>
  <si>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</si>
  <si>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</si>
  <si>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</si>
  <si>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</si>
  <si>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</si>
  <si>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</si>
  <si>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</si>
  <si>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</si>
  <si>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</si>
  <si>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</si>
  <si>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</si>
  <si>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</si>
  <si>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</si>
  <si>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</si>
  <si>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</si>
  <si>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</si>
  <si>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</si>
  <si>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</si>
  <si>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</si>
  <si>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</si>
  <si>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</si>
  <si>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</si>
  <si>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</si>
  <si>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</si>
  <si>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</si>
  <si>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</si>
  <si>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</si>
  <si>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</si>
  <si>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</si>
  <si>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</si>
  <si>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</si>
  <si>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</si>
  <si>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</si>
  <si>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</si>
  <si>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</si>
  <si>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</si>
  <si>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</si>
  <si>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</si>
  <si>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</si>
  <si>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</si>
  <si>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</si>
  <si>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</si>
  <si>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</si>
  <si>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</si>
  <si>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</si>
  <si>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</si>
  <si>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</si>
  <si>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</si>
  <si>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</si>
  <si>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</si>
  <si>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</si>
  <si>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</si>
  <si>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</si>
  <si>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</si>
  <si>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</si>
  <si>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</si>
  <si>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</si>
  <si>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</si>
  <si>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</si>
  <si>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</si>
  <si>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</si>
  <si>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</si>
  <si>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</si>
  <si>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</si>
  <si>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</si>
  <si>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</si>
  <si>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</si>
  <si>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</si>
  <si>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</si>
  <si>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</si>
  <si>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</si>
  <si>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</si>
  <si>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</si>
  <si>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</si>
  <si>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</si>
  <si>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</si>
  <si>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</si>
  <si>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</si>
  <si>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</si>
  <si>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</si>
  <si>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</si>
  <si>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</si>
  <si>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</si>
  <si>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</si>
  <si>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</si>
  <si>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</si>
  <si>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</si>
  <si>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</si>
  <si>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</si>
  <si>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</si>
  <si>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</si>
  <si>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</si>
  <si>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</si>
  <si>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</si>
  <si>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</si>
  <si>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</si>
  <si>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</si>
  <si>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</si>
  <si>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</si>
  <si>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</si>
  <si>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</si>
  <si>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</si>
  <si>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</si>
  <si>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</si>
  <si>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</si>
  <si>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</si>
  <si>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</si>
  <si>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</si>
  <si>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</si>
  <si>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</si>
  <si>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</si>
  <si>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</si>
  <si>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</si>
  <si>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</si>
  <si>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</si>
  <si>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</si>
  <si>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</si>
  <si>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</si>
  <si>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</si>
  <si>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</si>
  <si>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</si>
  <si>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</si>
  <si>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</si>
  <si>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</si>
  <si>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</si>
  <si>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</si>
  <si>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</si>
  <si>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</si>
  <si>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</si>
  <si>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</si>
  <si>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</si>
  <si>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</si>
  <si>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</si>
  <si>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</si>
  <si>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</si>
  <si>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</si>
  <si>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</si>
  <si>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</si>
  <si>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</si>
  <si>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</si>
  <si>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</si>
  <si>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</si>
  <si>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</si>
  <si>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</si>
  <si>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</si>
  <si>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</si>
  <si>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</si>
  <si>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</si>
  <si>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</si>
  <si>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</si>
  <si>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</si>
  <si>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</si>
  <si>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</si>
  <si>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</si>
  <si>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</si>
  <si>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</si>
  <si>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</si>
  <si>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</si>
  <si>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</si>
  <si>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</si>
  <si>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</si>
  <si>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</si>
  <si>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</si>
  <si>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</si>
  <si>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</si>
  <si>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</si>
  <si>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</si>
  <si>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</si>
  <si>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</si>
  <si>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</si>
  <si>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</si>
  <si>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</si>
  <si>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</si>
  <si>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</si>
  <si>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</si>
  <si>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</si>
  <si>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</si>
  <si>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</si>
  <si>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</si>
  <si>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</si>
  <si>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</si>
  <si>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</si>
  <si>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</si>
  <si>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</si>
  <si>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</si>
  <si>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</si>
  <si>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</si>
  <si>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</si>
  <si>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</si>
  <si>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</si>
  <si>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</si>
  <si>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</si>
  <si>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</si>
  <si>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</si>
  <si>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</si>
  <si>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</si>
  <si>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</si>
  <si>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</si>
  <si>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</si>
  <si>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</si>
  <si>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</si>
  <si>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</si>
  <si>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</si>
  <si>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</si>
  <si>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</si>
  <si>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</si>
  <si>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</si>
  <si>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</si>
  <si>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</si>
  <si>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</si>
  <si>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</si>
  <si>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</si>
  <si>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</si>
  <si>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</si>
  <si>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</si>
  <si>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</si>
  <si>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</si>
  <si>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</si>
  <si>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</si>
  <si>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</si>
  <si>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</si>
  <si>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</si>
  <si>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</si>
  <si>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</si>
  <si>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</si>
  <si>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</si>
  <si>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</si>
  <si>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</si>
  <si>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</si>
  <si>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</si>
  <si>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</si>
  <si>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</si>
  <si>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</si>
  <si>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</si>
  <si>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</si>
  <si>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</si>
  <si>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</si>
  <si>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</si>
  <si>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</si>
  <si>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</si>
  <si>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</si>
  <si>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</si>
  <si>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</si>
  <si>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</si>
  <si>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</si>
  <si>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</si>
  <si>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</si>
  <si>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</si>
  <si>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</si>
  <si>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</si>
  <si>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</si>
  <si>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</si>
  <si>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</si>
  <si>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</si>
  <si>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</si>
  <si>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</si>
  <si>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</si>
  <si>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</si>
  <si>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</si>
  <si>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</si>
  <si>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</si>
  <si>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</si>
  <si>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</si>
  <si>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</si>
  <si>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</si>
  <si>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</si>
  <si>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</si>
  <si>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</si>
  <si>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</si>
  <si>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</si>
  <si>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</si>
  <si>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</si>
  <si>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</si>
  <si>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</si>
  <si>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</si>
  <si>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</si>
  <si>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</si>
  <si>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</si>
  <si>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</si>
  <si>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</si>
  <si>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</si>
  <si>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</si>
  <si>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</si>
  <si>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</si>
  <si>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</si>
  <si>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</si>
  <si>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</si>
  <si>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</si>
  <si>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</si>
  <si>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</si>
  <si>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</si>
  <si>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</si>
  <si>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</si>
  <si>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</si>
  <si>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</si>
  <si>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</si>
  <si>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</si>
  <si>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</si>
  <si>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</si>
  <si>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</si>
  <si>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</si>
  <si>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</si>
  <si>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</si>
  <si>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</si>
  <si>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</si>
  <si>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</si>
  <si>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</si>
  <si>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</si>
  <si>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</si>
  <si>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</si>
  <si>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</si>
  <si>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</si>
  <si>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</si>
  <si>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</si>
  <si>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</si>
  <si>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</si>
  <si>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</si>
  <si>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</si>
  <si>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</si>
  <si>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</si>
  <si>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</si>
  <si>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</si>
  <si>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</si>
  <si>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</si>
  <si>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</si>
  <si>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</si>
  <si>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</si>
  <si>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</si>
  <si>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</si>
  <si>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</si>
  <si>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</si>
  <si>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</si>
  <si>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</si>
  <si>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</si>
  <si>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</si>
  <si>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</si>
  <si>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</si>
  <si>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</si>
  <si>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</si>
  <si>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</si>
  <si>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</si>
  <si>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</si>
  <si>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</si>
  <si>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</si>
  <si>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</si>
  <si>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</si>
  <si>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</si>
  <si>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</si>
  <si>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</si>
  <si>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</si>
  <si>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</si>
  <si>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</si>
  <si>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</si>
  <si>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</si>
  <si>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</si>
  <si>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</si>
  <si>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</si>
  <si>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</si>
  <si>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</si>
  <si>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</si>
  <si>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</si>
  <si>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</si>
  <si>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</si>
  <si>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</si>
  <si>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</si>
  <si>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</si>
  <si>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</si>
  <si>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</si>
  <si>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</si>
  <si>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</si>
  <si>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</si>
  <si>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</si>
  <si>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</si>
  <si>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</si>
  <si>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</si>
  <si>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</si>
  <si>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</si>
  <si>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</si>
  <si>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</si>
  <si>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</si>
  <si>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</si>
  <si>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</si>
  <si>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</si>
  <si>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</si>
  <si>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</si>
  <si>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</si>
  <si>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</si>
  <si>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</si>
  <si>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</si>
  <si>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</si>
  <si>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</si>
  <si>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</si>
  <si>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</si>
  <si>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</si>
  <si>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</si>
  <si>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</si>
  <si>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</si>
  <si>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</si>
  <si>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</si>
  <si>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</si>
  <si>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</si>
  <si>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</si>
  <si>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</si>
  <si>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</si>
  <si>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</si>
  <si>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</si>
  <si>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</si>
  <si>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</si>
  <si>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</si>
  <si>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</si>
  <si>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</si>
  <si>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</si>
  <si>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</si>
  <si>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</si>
  <si>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</si>
  <si>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</si>
  <si>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</si>
  <si>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</si>
  <si>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</si>
  <si>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</si>
  <si>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</si>
  <si>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</si>
  <si>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</si>
  <si>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</si>
  <si>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</si>
  <si>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</si>
  <si>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</si>
  <si>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</si>
  <si>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</si>
  <si>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</si>
  <si>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</si>
  <si>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</si>
  <si>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</si>
  <si>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</si>
  <si>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</si>
  <si>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</si>
  <si>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</si>
  <si>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</si>
  <si>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</si>
  <si>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</si>
  <si>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</si>
  <si>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</si>
  <si>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</si>
  <si>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</si>
  <si>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</si>
  <si>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</si>
  <si>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</si>
  <si>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</si>
  <si>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</si>
  <si>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</si>
  <si>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</si>
  <si>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</si>
  <si>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</si>
  <si>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</si>
  <si>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</si>
  <si>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</si>
  <si>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</si>
  <si>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</si>
  <si>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</si>
  <si>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</si>
  <si>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</si>
  <si>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</si>
  <si>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</si>
  <si>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</si>
  <si>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</si>
  <si>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</si>
  <si>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</si>
  <si>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</si>
  <si>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</si>
  <si>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</si>
  <si>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</si>
  <si>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</si>
  <si>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</si>
  <si>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</si>
  <si>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</si>
  <si>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</si>
  <si>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</si>
  <si>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</si>
  <si>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</si>
  <si>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</si>
  <si>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</si>
  <si>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</si>
  <si>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</si>
  <si>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</si>
  <si>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</si>
  <si>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</si>
  <si>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</si>
  <si>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</si>
  <si>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</si>
  <si>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</si>
  <si>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</si>
  <si>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</si>
  <si>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</si>
  <si>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</si>
  <si>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</si>
  <si>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</si>
  <si>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</si>
  <si>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</si>
  <si>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</si>
  <si>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</si>
  <si>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</si>
  <si>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</si>
  <si>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</si>
  <si>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</si>
  <si>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</si>
  <si>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</si>
  <si>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</si>
  <si>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</si>
  <si>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</si>
  <si>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</si>
  <si>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</si>
  <si>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</si>
  <si>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</si>
  <si>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</si>
  <si>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</si>
  <si>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</si>
  <si>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</si>
  <si>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</si>
  <si>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</si>
  <si>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</si>
  <si>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</si>
  <si>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</si>
  <si>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</si>
  <si>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</si>
  <si>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</si>
  <si>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</si>
  <si>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</si>
  <si>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</si>
  <si>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</si>
  <si>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</si>
  <si>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</si>
  <si>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</si>
  <si>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</si>
  <si>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</si>
  <si>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</si>
  <si>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</si>
  <si>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</si>
  <si>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</si>
  <si>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</si>
  <si>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</si>
  <si>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</si>
  <si>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</si>
  <si>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</si>
  <si>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</si>
  <si>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</si>
  <si>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</si>
  <si>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</si>
  <si>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</si>
  <si>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</si>
  <si>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</si>
  <si>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</si>
  <si>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</si>
  <si>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</si>
  <si>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</si>
  <si>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</si>
  <si>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</si>
  <si>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</si>
  <si>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</si>
  <si>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</si>
  <si>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</si>
  <si>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</si>
  <si>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</si>
  <si>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</si>
  <si>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</si>
  <si>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</si>
  <si>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</si>
  <si>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</si>
  <si>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</si>
  <si>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</si>
  <si>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</si>
  <si>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</si>
  <si>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</si>
  <si>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</si>
  <si>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</si>
  <si>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</si>
  <si>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</si>
  <si>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</si>
  <si>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</si>
  <si>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</si>
  <si>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</si>
  <si>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</si>
  <si>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</si>
  <si>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</si>
  <si>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</si>
  <si>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</si>
  <si>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</si>
  <si>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</si>
  <si>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</si>
  <si>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</si>
  <si>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</si>
  <si>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</si>
  <si>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</si>
  <si>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</si>
  <si>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</si>
  <si>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</si>
  <si>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</si>
  <si>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</si>
  <si>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</si>
  <si>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</si>
  <si>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</si>
  <si>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</si>
  <si>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</si>
  <si>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</si>
  <si>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</si>
  <si>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</si>
  <si>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</si>
  <si>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</si>
  <si>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</si>
  <si>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</si>
  <si>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</si>
  <si>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</si>
  <si>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</si>
  <si>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</si>
  <si>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</si>
  <si>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</si>
  <si>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</si>
  <si>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</si>
  <si>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</si>
  <si>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</si>
  <si>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</si>
  <si>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</si>
  <si>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</si>
  <si>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</si>
  <si>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</si>
  <si>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</si>
  <si>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</si>
  <si>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</si>
  <si>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</si>
  <si>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</si>
  <si>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</si>
  <si>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</si>
  <si>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</si>
  <si>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</si>
  <si>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</si>
  <si>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</si>
  <si>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</si>
  <si>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</si>
  <si>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</si>
  <si>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</si>
  <si>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</si>
  <si>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</si>
  <si>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</si>
  <si>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</si>
  <si>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</si>
  <si>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</si>
  <si>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</si>
  <si>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</si>
  <si>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</si>
  <si>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</si>
  <si>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</si>
  <si>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</si>
  <si>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</si>
  <si>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</si>
  <si>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</si>
  <si>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</si>
  <si>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</si>
  <si>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</si>
  <si>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</si>
  <si>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</si>
  <si>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</si>
  <si>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</si>
  <si>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</si>
  <si>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</si>
  <si>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</si>
  <si>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</si>
  <si>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</si>
  <si>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</si>
  <si>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</si>
  <si>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</si>
  <si>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</si>
  <si>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</si>
  <si>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</si>
  <si>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</si>
  <si>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</si>
  <si>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</si>
  <si>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</si>
  <si>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</si>
  <si>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</si>
  <si>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</si>
  <si>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</si>
  <si>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</si>
  <si>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</si>
  <si>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</si>
  <si>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</si>
  <si>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</si>
  <si>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</si>
  <si>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</si>
  <si>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</si>
  <si>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</si>
  <si>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</si>
  <si>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</si>
  <si>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</si>
  <si>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</si>
  <si>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</si>
  <si>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</si>
  <si>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</si>
  <si>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</si>
  <si>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</si>
  <si>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</si>
  <si>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</si>
  <si>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</si>
  <si>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</si>
  <si>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</si>
  <si>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</si>
  <si>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</si>
  <si>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</si>
  <si>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</si>
  <si>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</si>
  <si>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</si>
  <si>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</si>
  <si>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</si>
  <si>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</si>
  <si>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</si>
  <si>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</si>
  <si>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</si>
  <si>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</si>
  <si>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</si>
  <si>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</si>
  <si>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</si>
  <si>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</si>
  <si>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</si>
  <si>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</si>
  <si>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</si>
  <si>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</si>
  <si>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</si>
  <si>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</si>
  <si>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</si>
  <si>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</si>
  <si>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</si>
  <si>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</si>
  <si>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</si>
  <si>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</si>
  <si>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</si>
  <si>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</si>
  <si>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</si>
  <si>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</si>
  <si>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</si>
  <si>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</si>
  <si>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</si>
  <si>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</si>
  <si>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</si>
  <si>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</si>
  <si>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</si>
  <si>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</si>
  <si>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</si>
  <si>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</si>
  <si>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</si>
  <si>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</si>
  <si>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</si>
  <si>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</si>
  <si>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</si>
  <si>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</si>
  <si>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</si>
  <si>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</si>
  <si>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</si>
  <si>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</si>
  <si>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</si>
  <si>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</si>
  <si>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</si>
  <si>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</si>
  <si>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</si>
  <si>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</si>
  <si>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</si>
  <si>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</si>
  <si>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</si>
  <si>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</si>
  <si>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</si>
  <si>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</si>
  <si>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</si>
  <si>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</si>
  <si>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</si>
  <si>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</si>
  <si>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</si>
  <si>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</si>
  <si>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</si>
  <si>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</si>
  <si>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</si>
  <si>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</si>
  <si>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</si>
  <si>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</si>
  <si>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</si>
  <si>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</si>
  <si>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</si>
  <si>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</si>
  <si>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</si>
  <si>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</si>
  <si>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</si>
  <si>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</si>
  <si>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</si>
  <si>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</si>
  <si>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</si>
  <si>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</si>
  <si>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</si>
  <si>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</si>
  <si>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</si>
  <si>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</si>
  <si>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</si>
  <si>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</si>
  <si>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</si>
  <si>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</si>
  <si>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</si>
  <si>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</si>
  <si>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</si>
  <si>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</si>
  <si>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</si>
  <si>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</si>
  <si>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</si>
  <si>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</si>
  <si>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</si>
  <si>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</si>
  <si>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</si>
  <si>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</si>
  <si>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</si>
  <si>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</si>
  <si>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</si>
  <si>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</si>
  <si>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</si>
  <si>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</si>
  <si>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</si>
  <si>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</si>
  <si>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</si>
  <si>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</si>
  <si>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</si>
  <si>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</si>
  <si>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</si>
  <si>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</si>
  <si>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</si>
  <si>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</si>
  <si>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</si>
  <si>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</si>
  <si>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</si>
  <si>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</si>
  <si>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</si>
  <si>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</si>
  <si>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</si>
  <si>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</si>
  <si>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</si>
  <si>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</si>
  <si>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</si>
  <si>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</si>
  <si>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</si>
  <si>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</si>
  <si>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</si>
  <si>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</si>
  <si>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</si>
  <si>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</si>
  <si>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</si>
  <si>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</si>
  <si>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</si>
  <si>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</si>
  <si>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</si>
  <si>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</si>
  <si>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</si>
  <si>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</si>
  <si>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</si>
  <si>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</si>
  <si>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</si>
  <si>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</si>
  <si>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</si>
  <si>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</si>
  <si>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</si>
  <si>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</si>
  <si>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</si>
  <si>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</si>
  <si>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</si>
  <si>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</si>
  <si>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</si>
  <si>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</si>
  <si>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</si>
  <si>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</si>
  <si>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</si>
  <si>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</si>
  <si>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</si>
  <si>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</si>
  <si>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</si>
  <si>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</si>
  <si>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</si>
  <si>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</si>
  <si>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</si>
  <si>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</si>
  <si>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</si>
  <si>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</si>
  <si>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</si>
  <si>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</si>
  <si>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</si>
  <si>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</si>
  <si>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</si>
  <si>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</si>
  <si>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</si>
  <si>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</si>
  <si>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</si>
  <si>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</si>
  <si>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</si>
  <si>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</si>
  <si>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</si>
  <si>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</si>
  <si>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</si>
  <si>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</si>
  <si>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</si>
  <si>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</si>
  <si>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</si>
  <si>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</si>
  <si>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</si>
  <si>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</si>
  <si>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</si>
  <si>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</si>
  <si>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</si>
  <si>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</si>
  <si>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</si>
  <si>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</si>
  <si>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</si>
  <si>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</si>
  <si>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</si>
  <si>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</si>
  <si>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</si>
  <si>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</si>
  <si>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</si>
  <si>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</si>
  <si>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</si>
  <si>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</si>
  <si>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</si>
  <si>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</si>
  <si>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</si>
  <si>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</si>
  <si>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</si>
  <si>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</si>
  <si>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</si>
  <si>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</si>
  <si>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</si>
  <si>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</si>
  <si>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</si>
  <si>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</si>
  <si>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</si>
  <si>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</si>
  <si>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</si>
  <si>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</si>
  <si>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</si>
  <si>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</si>
  <si>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</si>
  <si>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</si>
  <si>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</si>
  <si>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</si>
  <si>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</si>
  <si>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</si>
  <si>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</si>
  <si>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</si>
  <si>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</si>
  <si>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</si>
  <si>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</si>
  <si>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</si>
  <si>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</si>
  <si>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</si>
  <si>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</si>
  <si>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</si>
  <si>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</si>
  <si>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</si>
  <si>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</si>
  <si>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</si>
  <si>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</si>
  <si>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</si>
  <si>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</si>
  <si>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</si>
  <si>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</si>
  <si>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</si>
  <si>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</si>
  <si>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</si>
  <si>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</si>
  <si>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</si>
  <si>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</si>
  <si>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</si>
  <si>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</si>
  <si>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</si>
  <si>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</si>
  <si>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</si>
  <si>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</si>
  <si>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</si>
  <si>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</si>
  <si>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</si>
  <si>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</si>
  <si>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</si>
  <si>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</si>
  <si>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</si>
  <si>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</si>
  <si>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</si>
  <si>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</si>
  <si>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</si>
  <si>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</si>
  <si>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</si>
  <si>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</si>
  <si>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</si>
  <si>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</si>
  <si>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</si>
  <si>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</si>
  <si>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</si>
  <si>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</si>
  <si>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</si>
  <si>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</si>
  <si>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</si>
  <si>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</si>
  <si>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</si>
  <si>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</si>
  <si>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</si>
  <si>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</si>
  <si>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</si>
  <si>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</si>
  <si>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</si>
  <si>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</si>
  <si>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</si>
  <si>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</si>
  <si>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</si>
  <si>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</si>
  <si>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</si>
  <si>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</si>
  <si>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</si>
  <si>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</si>
  <si>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</si>
  <si>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</si>
  <si>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</si>
  <si>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</si>
  <si>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</si>
  <si>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</si>
  <si>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</si>
  <si>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</si>
  <si>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</si>
  <si>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</si>
  <si>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</si>
  <si>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</si>
  <si>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</si>
  <si>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</si>
  <si>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</si>
  <si>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</si>
  <si>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</si>
  <si>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</si>
  <si>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</si>
  <si>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</si>
  <si>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</si>
  <si>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</si>
  <si>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</si>
  <si>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</si>
  <si>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</si>
  <si>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</si>
  <si>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</si>
  <si>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</si>
  <si>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</si>
  <si>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</si>
  <si>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</si>
  <si>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</si>
  <si>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</si>
  <si>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</si>
  <si>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</si>
  <si>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</si>
  <si>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</si>
  <si>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</si>
  <si>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</si>
  <si>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</si>
  <si>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</si>
  <si>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</si>
  <si>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</si>
  <si>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</si>
  <si>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</si>
  <si>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</si>
  <si>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</si>
  <si>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</si>
  <si>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</si>
  <si>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</si>
  <si>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</si>
  <si>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</si>
  <si>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</si>
  <si>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</si>
  <si>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</si>
  <si>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</si>
  <si>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</si>
  <si>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</si>
  <si>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</si>
  <si>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</si>
  <si>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</si>
  <si>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</si>
  <si>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</si>
  <si>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</si>
  <si>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</si>
  <si>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</si>
  <si>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</si>
  <si>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</si>
  <si>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</si>
  <si>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</si>
  <si>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</si>
  <si>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</si>
  <si>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</si>
  <si>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</si>
  <si>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</si>
  <si>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</si>
  <si>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</si>
  <si>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</si>
  <si>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</si>
  <si>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</si>
  <si>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</si>
  <si>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</si>
  <si>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</si>
  <si>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</si>
  <si>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</si>
  <si>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</si>
  <si>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</si>
  <si>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</si>
  <si>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</si>
  <si>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</si>
  <si>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</si>
  <si>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</si>
  <si>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</si>
  <si>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</si>
  <si>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</si>
  <si>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</si>
  <si>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</si>
  <si>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</si>
  <si>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</si>
  <si>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</si>
  <si>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</si>
  <si>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</si>
  <si>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</si>
  <si>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</si>
  <si>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</si>
  <si>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</si>
  <si>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</si>
  <si>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</si>
  <si>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</si>
  <si>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</si>
  <si>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</si>
  <si>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</si>
  <si>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</si>
  <si>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</si>
  <si>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</si>
  <si>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</si>
  <si>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</si>
  <si>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</si>
  <si>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</si>
  <si>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</si>
  <si>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</si>
  <si>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</si>
  <si>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</si>
  <si>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</si>
  <si>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</si>
  <si>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</si>
  <si>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</si>
  <si>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</si>
  <si>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</si>
  <si>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</si>
  <si>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</si>
  <si>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</si>
  <si>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</si>
  <si>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</si>
  <si>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</si>
  <si>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</si>
  <si>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</si>
  <si>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</si>
  <si>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</si>
  <si>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</si>
  <si>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</si>
  <si>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</si>
  <si>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</si>
  <si>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</si>
  <si>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</si>
  <si>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</si>
  <si>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</si>
  <si>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</si>
  <si>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</si>
  <si>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</si>
  <si>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</si>
  <si>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</si>
  <si>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</si>
  <si>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</si>
  <si>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</si>
  <si>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</si>
  <si>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</si>
  <si>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</si>
  <si>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</si>
  <si>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</si>
  <si>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</si>
  <si>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</si>
  <si>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</si>
  <si>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</si>
  <si>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</si>
  <si>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</si>
  <si>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</si>
  <si>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</si>
  <si>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</si>
  <si>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</si>
  <si>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</si>
  <si>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</si>
  <si>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</si>
  <si>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</si>
  <si>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</si>
  <si>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</si>
  <si>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</si>
  <si>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</si>
  <si>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</si>
  <si>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</si>
  <si>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</si>
  <si>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</si>
  <si>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</si>
  <si>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</si>
  <si>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</si>
  <si>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</si>
  <si>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</si>
  <si>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</si>
  <si>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</si>
  <si>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</si>
  <si>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</si>
  <si>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</si>
  <si>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</si>
  <si>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</si>
  <si>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</si>
  <si>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</si>
  <si>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</si>
  <si>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</si>
  <si>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</si>
  <si>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</si>
  <si>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</si>
  <si>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</si>
  <si>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</si>
  <si>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</si>
  <si>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</si>
  <si>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</si>
  <si>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</si>
  <si>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</si>
  <si>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</si>
  <si>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</si>
  <si>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</si>
  <si>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</si>
  <si>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</si>
  <si>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</si>
  <si>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</si>
  <si>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</si>
  <si>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</si>
  <si>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</si>
  <si>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</si>
  <si>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</si>
  <si>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</si>
  <si>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</si>
  <si>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</si>
  <si>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</si>
  <si>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</si>
  <si>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</si>
  <si>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</si>
  <si>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</si>
  <si>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</si>
  <si>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</si>
  <si>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</si>
  <si>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</si>
  <si>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</si>
  <si>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</si>
  <si>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</si>
  <si>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</si>
  <si>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</si>
  <si>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</si>
  <si>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</si>
  <si>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</si>
  <si>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</si>
  <si>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</si>
  <si>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</si>
  <si>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</si>
  <si>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</si>
  <si>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</si>
  <si>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</si>
  <si>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</si>
  <si>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</si>
  <si>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</si>
  <si>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</si>
  <si>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</si>
  <si>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</si>
  <si>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</si>
  <si>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</si>
  <si>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</si>
  <si>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</si>
  <si>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</si>
  <si>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</si>
  <si>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</si>
  <si>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</si>
  <si>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</si>
  <si>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</si>
  <si>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</si>
  <si>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</si>
  <si>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</si>
  <si>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</si>
  <si>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</si>
  <si>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</si>
  <si>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</si>
  <si>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</si>
  <si>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</si>
  <si>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</si>
  <si>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</si>
  <si>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</si>
  <si>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</si>
  <si>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</si>
  <si>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</si>
  <si>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</si>
  <si>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</si>
  <si>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</si>
  <si>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</si>
  <si>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</si>
  <si>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</si>
  <si>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</si>
  <si>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</si>
  <si>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</si>
  <si>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</si>
  <si>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</si>
  <si>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</si>
  <si>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</si>
  <si>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</si>
  <si>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</si>
  <si>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</si>
  <si>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</si>
  <si>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</si>
  <si>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</si>
  <si>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</si>
  <si>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</si>
  <si>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</si>
  <si>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</si>
  <si>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</si>
  <si>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</si>
  <si>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</si>
  <si>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</si>
  <si>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</si>
  <si>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</si>
  <si>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</si>
  <si>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</si>
  <si>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</si>
  <si>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</si>
  <si>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</si>
  <si>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</si>
  <si>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</si>
  <si>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</si>
  <si>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</si>
  <si>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</si>
  <si>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</si>
  <si>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</si>
  <si>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</si>
  <si>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</si>
  <si>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</si>
  <si>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</si>
  <si>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</si>
  <si>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</si>
  <si>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</si>
  <si>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</si>
  <si>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</si>
  <si>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</si>
  <si>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</si>
  <si>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</si>
  <si>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</si>
  <si>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</si>
  <si>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</si>
  <si>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</si>
  <si>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</si>
  <si>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</si>
  <si>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</si>
  <si>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</si>
  <si>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</si>
  <si>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</si>
  <si>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</si>
  <si>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</si>
  <si>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</si>
  <si>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</si>
  <si>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</si>
  <si>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</si>
  <si>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</si>
  <si>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</si>
  <si>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</si>
  <si>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</si>
  <si>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</si>
  <si>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</si>
  <si>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</si>
  <si>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</si>
  <si>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</si>
  <si>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</si>
  <si>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</si>
  <si>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</si>
  <si>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</si>
  <si>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</si>
  <si>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</si>
  <si>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</si>
  <si>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</si>
  <si>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</si>
  <si>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</si>
  <si>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</si>
  <si>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</si>
  <si>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</si>
  <si>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</si>
  <si>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</si>
  <si>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</si>
  <si>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</si>
  <si>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</si>
  <si>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</si>
  <si>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</si>
  <si>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</si>
  <si>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</si>
  <si>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</si>
  <si>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</si>
  <si>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</si>
  <si>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</si>
  <si>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</si>
  <si>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</si>
  <si>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</si>
  <si>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</si>
  <si>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</si>
  <si>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</si>
  <si>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</si>
  <si>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</si>
  <si>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</si>
  <si>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</si>
  <si>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</si>
  <si>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</si>
  <si>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</si>
  <si>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</si>
  <si>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</si>
  <si>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</si>
  <si>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</si>
  <si>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</si>
  <si>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</si>
  <si>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</si>
  <si>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</si>
  <si>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</si>
  <si>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</si>
  <si>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</si>
  <si>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</si>
  <si>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</si>
  <si>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</si>
  <si>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</si>
  <si>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</si>
  <si>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</si>
  <si>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</si>
  <si>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</si>
  <si>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</si>
  <si>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</si>
  <si>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</si>
  <si>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</si>
  <si>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</si>
  <si>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</si>
  <si>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</si>
  <si>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</si>
  <si>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</si>
  <si>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</si>
  <si>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</si>
  <si>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</si>
  <si>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</si>
  <si>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</si>
  <si>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</si>
  <si>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</si>
  <si>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</si>
  <si>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</si>
  <si>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</si>
  <si>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</si>
  <si>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</si>
  <si>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</si>
  <si>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</si>
  <si>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</si>
  <si>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</si>
  <si>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</si>
  <si>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</si>
  <si>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</si>
  <si>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</si>
  <si>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</si>
  <si>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</si>
  <si>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</si>
  <si>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</si>
  <si>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</si>
  <si>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</si>
  <si>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</si>
  <si>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</si>
  <si>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</si>
  <si>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</si>
  <si>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</si>
  <si>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</si>
  <si>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</si>
  <si>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</si>
  <si>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</si>
  <si>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</si>
  <si>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</si>
  <si>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</si>
  <si>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</si>
  <si>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</si>
  <si>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</si>
  <si>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</si>
  <si>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</si>
  <si>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</si>
  <si>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</si>
  <si>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</si>
  <si>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</si>
  <si>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</si>
  <si>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</si>
  <si>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</si>
  <si>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</si>
  <si>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</si>
  <si>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</si>
  <si>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</si>
  <si>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</si>
  <si>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</si>
  <si>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</si>
  <si>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</si>
  <si>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</si>
  <si>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</si>
  <si>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</si>
  <si>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</si>
  <si>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</si>
  <si>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</si>
  <si>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</si>
  <si>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</si>
  <si>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</si>
  <si>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</si>
  <si>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</si>
  <si>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</si>
  <si>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</si>
  <si>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</si>
  <si>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</si>
  <si>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</si>
  <si>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</si>
  <si>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</si>
  <si>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</si>
  <si>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</si>
  <si>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</si>
  <si>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</si>
  <si>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</si>
  <si>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</si>
  <si>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</si>
  <si>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</si>
  <si>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</si>
  <si>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</si>
  <si>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</si>
  <si>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</si>
  <si>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</si>
  <si>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</si>
  <si>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</si>
  <si>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</si>
  <si>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</si>
  <si>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</si>
  <si>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</si>
  <si>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</si>
  <si>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</si>
  <si>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</si>
  <si>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</si>
  <si>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</si>
  <si>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</si>
  <si>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</si>
  <si>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</si>
  <si>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</si>
  <si>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</si>
  <si>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</si>
  <si>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</si>
  <si>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</si>
  <si>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</si>
  <si>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</si>
  <si>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</si>
  <si>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</si>
  <si>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</si>
  <si>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</si>
  <si>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</si>
  <si>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</si>
  <si>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</si>
  <si>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</si>
  <si>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</si>
  <si>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</si>
  <si>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</si>
  <si>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</si>
  <si>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</si>
  <si>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</si>
  <si>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</si>
  <si>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</si>
  <si>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</si>
  <si>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</si>
  <si>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</si>
  <si>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</si>
  <si>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</si>
  <si>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</si>
  <si>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</si>
  <si>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</si>
  <si>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</si>
  <si>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</si>
  <si>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</si>
  <si>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</si>
  <si>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</si>
  <si>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</si>
  <si>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</si>
  <si>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</si>
  <si>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</si>
  <si>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</si>
  <si>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</si>
  <si>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</si>
  <si>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</si>
  <si>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</si>
  <si>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</si>
  <si>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</si>
  <si>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</si>
  <si>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</si>
  <si>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</si>
  <si>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</si>
  <si>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</si>
  <si>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</si>
  <si>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</si>
  <si>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</si>
  <si>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</si>
  <si>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</si>
  <si>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</si>
  <si>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</si>
  <si>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</si>
  <si>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</si>
  <si>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</si>
  <si>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</si>
  <si>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</si>
  <si>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</si>
  <si>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</si>
  <si>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</si>
  <si>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</si>
  <si>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</si>
  <si>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</si>
  <si>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</si>
  <si>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</si>
  <si>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</si>
  <si>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</si>
  <si>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</si>
  <si>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</si>
  <si>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</si>
  <si>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</si>
  <si>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</si>
  <si>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</si>
  <si>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</si>
  <si>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</si>
  <si>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</si>
  <si>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</si>
  <si>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</si>
  <si>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</si>
  <si>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</si>
  <si>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</si>
  <si>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</si>
  <si>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</si>
  <si>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</si>
  <si>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</si>
  <si>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</si>
  <si>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</si>
  <si>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</si>
  <si>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</si>
  <si>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</si>
  <si>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</si>
  <si>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</si>
  <si>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</si>
  <si>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</si>
  <si>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</si>
  <si>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</si>
  <si>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</si>
  <si>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</si>
  <si>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</si>
  <si>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</si>
  <si>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</si>
  <si>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</si>
  <si>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</si>
  <si>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</si>
  <si>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</si>
  <si>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</si>
  <si>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</si>
  <si>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</si>
  <si>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</si>
  <si>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</si>
  <si>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</si>
  <si>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</si>
  <si>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</si>
  <si>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</si>
  <si>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</si>
  <si>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</si>
  <si>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</si>
  <si>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</si>
  <si>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</si>
  <si>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</si>
  <si>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</si>
  <si>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</si>
  <si>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</si>
  <si>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</si>
  <si>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</si>
  <si>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</si>
  <si>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</si>
  <si>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</si>
  <si>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</si>
  <si>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</si>
  <si>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</si>
  <si>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</si>
  <si>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</si>
  <si>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</si>
  <si>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</si>
  <si>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</si>
  <si>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</si>
  <si>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</si>
  <si>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</si>
  <si>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</si>
  <si>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</si>
  <si>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</si>
  <si>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</si>
  <si>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</si>
  <si>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</si>
  <si>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</si>
  <si>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</si>
  <si>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</si>
  <si>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</si>
  <si>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</si>
  <si>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</si>
  <si>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</si>
  <si>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</si>
  <si>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</si>
  <si>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</si>
  <si>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</si>
  <si>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</si>
  <si>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</si>
  <si>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</si>
  <si>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</si>
  <si>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</si>
  <si>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</si>
  <si>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</si>
  <si>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</si>
  <si>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</si>
  <si>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</si>
  <si>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</si>
  <si>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</si>
  <si>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</si>
  <si>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</si>
  <si>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</si>
  <si>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</si>
  <si>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</si>
  <si>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</si>
  <si>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</si>
  <si>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</si>
  <si>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</si>
  <si>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</si>
  <si>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</si>
  <si>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</si>
  <si>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</si>
  <si>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</si>
  <si>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</si>
  <si>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</si>
  <si>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</si>
  <si>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</si>
  <si>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</si>
  <si>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</si>
  <si>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</si>
  <si>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</si>
  <si>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</si>
  <si>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</si>
  <si>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</si>
  <si>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</si>
  <si>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</si>
  <si>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</si>
  <si>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</si>
  <si>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</si>
  <si>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</si>
  <si>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</si>
  <si>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</si>
  <si>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</si>
  <si>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</si>
  <si>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</si>
  <si>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</si>
  <si>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</si>
  <si>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</si>
  <si>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</si>
  <si>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</si>
  <si>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</si>
  <si>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</si>
  <si>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</si>
  <si>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</si>
  <si>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</si>
  <si>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</si>
  <si>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</si>
  <si>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</si>
  <si>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</si>
  <si>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</si>
  <si>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</si>
  <si>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</si>
  <si>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</si>
  <si>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</si>
  <si>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</si>
  <si>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</si>
  <si>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</si>
  <si>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</si>
  <si>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</si>
  <si>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</si>
  <si>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</si>
  <si>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</si>
  <si>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</si>
  <si>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</si>
  <si>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</si>
  <si>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</si>
  <si>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</si>
  <si>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</si>
  <si>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</si>
  <si>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</si>
  <si>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</si>
  <si>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</si>
  <si>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</si>
  <si>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</si>
  <si>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</si>
  <si>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</si>
  <si>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</si>
  <si>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</si>
  <si>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</si>
  <si>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</si>
  <si>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</si>
  <si>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</si>
  <si>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</si>
  <si>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</si>
  <si>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</si>
  <si>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</si>
  <si>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</si>
  <si>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</si>
  <si>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</si>
  <si>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</si>
  <si>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</si>
  <si>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</si>
  <si>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</si>
  <si>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</si>
  <si>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</si>
  <si>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</si>
  <si>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</si>
  <si>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</si>
  <si>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</si>
  <si>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</si>
  <si>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</si>
  <si>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</si>
  <si>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</si>
  <si>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</si>
  <si>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</si>
  <si>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</si>
  <si>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</si>
  <si>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</si>
  <si>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</si>
  <si>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</si>
  <si>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</si>
  <si>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</si>
  <si>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</si>
  <si>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</si>
  <si>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</si>
  <si>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</si>
  <si>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</si>
  <si>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</si>
  <si>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</si>
  <si>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</si>
  <si>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</si>
  <si>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</si>
  <si>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</si>
  <si>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</si>
  <si>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</si>
  <si>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</si>
  <si>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</si>
  <si>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</si>
  <si>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</si>
  <si>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</si>
  <si>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</si>
  <si>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</si>
  <si>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</si>
  <si>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</si>
  <si>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</si>
  <si>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</si>
  <si>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</si>
  <si>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</si>
  <si>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</si>
  <si>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</si>
  <si>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</si>
  <si>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</si>
  <si>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</si>
  <si>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</si>
  <si>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</si>
  <si>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</si>
  <si>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</si>
  <si>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</si>
  <si>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</si>
  <si>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</si>
  <si>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</si>
  <si>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</si>
  <si>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</si>
  <si>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</si>
  <si>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</si>
  <si>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</si>
  <si>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</si>
  <si>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</si>
  <si>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</si>
  <si>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</si>
  <si>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</si>
  <si>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</si>
  <si>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</si>
  <si>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</si>
  <si>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</si>
  <si>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</si>
  <si>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</si>
  <si>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</si>
  <si>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</si>
  <si>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</si>
  <si>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</si>
  <si>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</si>
  <si>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</si>
  <si>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</si>
  <si>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</si>
  <si>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</si>
  <si>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</si>
  <si>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</si>
  <si>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</si>
  <si>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</si>
  <si>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</si>
  <si>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</si>
  <si>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</si>
  <si>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</si>
  <si>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</si>
  <si>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</si>
  <si>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</si>
  <si>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</si>
  <si>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</si>
  <si>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</si>
  <si>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</si>
  <si>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</si>
  <si>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</si>
  <si>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</si>
  <si>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</si>
  <si>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</si>
  <si>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</si>
  <si>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</si>
  <si>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</si>
  <si>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</si>
  <si>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</si>
  <si>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</si>
  <si>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</si>
  <si>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</si>
  <si>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</si>
  <si>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</si>
  <si>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</si>
  <si>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</si>
  <si>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</si>
  <si>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</si>
  <si>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</si>
  <si>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</si>
  <si>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</si>
  <si>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</si>
  <si>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</si>
  <si>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</si>
  <si>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</si>
  <si>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</si>
  <si>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</si>
  <si>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</si>
  <si>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</si>
  <si>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</si>
  <si>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</si>
  <si>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</si>
  <si>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</si>
  <si>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</si>
  <si>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</si>
  <si>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</si>
  <si>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</si>
  <si>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</si>
  <si>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</si>
  <si>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</si>
  <si>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</si>
  <si>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</si>
  <si>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</si>
  <si>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</si>
  <si>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</si>
  <si>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</si>
  <si>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</si>
  <si>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</si>
  <si>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</si>
  <si>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</si>
  <si>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</si>
  <si>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</si>
  <si>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</si>
  <si>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</si>
  <si>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</si>
  <si>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</si>
  <si>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</si>
  <si>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</si>
  <si>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</si>
  <si>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</si>
  <si>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</si>
  <si>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</si>
  <si>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</si>
  <si>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</si>
  <si>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</si>
  <si>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</si>
  <si>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</si>
  <si>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</si>
  <si>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</si>
  <si>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</si>
  <si>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</si>
  <si>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</si>
  <si>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</si>
  <si>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</si>
  <si>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</si>
  <si>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</si>
  <si>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</si>
  <si>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</si>
  <si>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</si>
  <si>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</si>
  <si>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</si>
  <si>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</si>
  <si>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</si>
  <si>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</si>
  <si>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</si>
  <si>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</si>
  <si>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</si>
  <si>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</si>
  <si>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</si>
  <si>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</si>
  <si>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</si>
  <si>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</si>
  <si>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</si>
  <si>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</si>
  <si>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</si>
  <si>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</si>
  <si>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</si>
  <si>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</si>
  <si>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</si>
  <si>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</si>
  <si>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</si>
  <si>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</si>
  <si>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</si>
  <si>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</si>
  <si>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</si>
  <si>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</si>
  <si>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</si>
  <si>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</si>
  <si>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</si>
  <si>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</si>
  <si>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</si>
  <si>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</si>
  <si>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</si>
  <si>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</si>
  <si>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</si>
  <si>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</si>
  <si>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</si>
  <si>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</si>
  <si>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</si>
  <si>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</si>
  <si>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</si>
  <si>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</si>
  <si>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</si>
  <si>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</si>
  <si>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</si>
  <si>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</si>
  <si>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</si>
  <si>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</si>
  <si>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</si>
  <si>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</si>
  <si>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</si>
  <si>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</si>
  <si>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</si>
  <si>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</si>
  <si>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</si>
  <si>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</si>
  <si>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</si>
  <si>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</si>
  <si>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</si>
  <si>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</si>
  <si>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</si>
  <si>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</si>
  <si>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</si>
  <si>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</si>
  <si>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</si>
  <si>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</si>
  <si>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</si>
  <si>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</si>
  <si>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</si>
  <si>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</si>
  <si>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</si>
  <si>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</si>
  <si>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</si>
  <si>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</si>
  <si>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</si>
  <si>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</si>
  <si>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</si>
  <si>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</si>
  <si>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</si>
  <si>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</si>
  <si>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</si>
  <si>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</si>
  <si>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</si>
  <si>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</si>
  <si>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</si>
  <si>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</si>
  <si>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</si>
  <si>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</si>
  <si>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</si>
  <si>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</si>
  <si>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</si>
  <si>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</si>
  <si>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</si>
  <si>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</si>
  <si>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</si>
  <si>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</si>
  <si>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</si>
  <si>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</si>
  <si>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</si>
  <si>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</si>
  <si>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</si>
  <si>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</si>
  <si>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</si>
  <si>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</si>
  <si>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</si>
  <si>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</si>
  <si>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</si>
  <si>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</si>
  <si>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</si>
  <si>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</si>
  <si>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</si>
  <si>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</si>
  <si>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</si>
  <si>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</si>
  <si>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</si>
  <si>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</si>
  <si>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</si>
  <si>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</si>
  <si>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</si>
  <si>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</si>
  <si>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</si>
  <si>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</si>
  <si>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</si>
  <si>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</si>
  <si>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</si>
  <si>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</si>
  <si>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</si>
  <si>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</si>
  <si>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</si>
  <si>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</si>
  <si>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</si>
  <si>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</si>
  <si>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</si>
  <si>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</si>
  <si>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</si>
  <si>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</si>
  <si>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</si>
  <si>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</si>
  <si>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</si>
  <si>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</si>
  <si>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</si>
  <si>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</si>
  <si>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</si>
  <si>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</si>
  <si>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</si>
  <si>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</si>
  <si>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</si>
  <si>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</si>
  <si>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</si>
  <si>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</si>
  <si>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</si>
  <si>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</si>
  <si>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</si>
  <si>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</si>
  <si>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</si>
  <si>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</si>
  <si>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</si>
  <si>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</si>
  <si>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</si>
  <si>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</si>
  <si>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</si>
  <si>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</si>
  <si>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</si>
  <si>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</si>
  <si>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</si>
  <si>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</si>
  <si>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</si>
  <si>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</si>
  <si>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</si>
  <si>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</si>
  <si>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</si>
  <si>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</si>
  <si>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</si>
  <si>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</si>
  <si>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</si>
  <si>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</si>
  <si>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</si>
  <si>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</si>
  <si>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</si>
  <si>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</si>
  <si>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</si>
  <si>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</si>
  <si>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</si>
  <si>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</si>
  <si>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</si>
  <si>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</si>
  <si>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</si>
  <si>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</si>
  <si>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</si>
  <si>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</si>
  <si>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</si>
  <si>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</si>
  <si>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</si>
  <si>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</si>
  <si>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</si>
  <si>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</si>
  <si>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</si>
  <si>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</si>
  <si>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</si>
  <si>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</si>
  <si>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</si>
  <si>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</si>
  <si>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</si>
  <si>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</si>
  <si>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</si>
  <si>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</si>
  <si>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</si>
  <si>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</si>
  <si>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</si>
  <si>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</si>
  <si>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</si>
  <si>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</si>
  <si>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</si>
  <si>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</si>
  <si>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</si>
  <si>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</si>
  <si>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</si>
  <si>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</si>
  <si>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</si>
  <si>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</si>
  <si>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</si>
  <si>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</si>
  <si>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</si>
  <si>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</si>
  <si>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</si>
  <si>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</si>
  <si>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</si>
  <si>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</si>
  <si>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</si>
  <si>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</si>
  <si>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</si>
  <si>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</si>
  <si>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</si>
  <si>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</si>
  <si>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</si>
  <si>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</si>
  <si>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</si>
  <si>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</si>
  <si>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</si>
  <si>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</si>
  <si>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</si>
  <si>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</si>
  <si>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</si>
  <si>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</si>
  <si>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</si>
  <si>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</si>
  <si>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</si>
  <si>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</si>
  <si>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</si>
  <si>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</si>
  <si>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</si>
  <si>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</si>
  <si>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</si>
  <si>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</si>
  <si>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</si>
  <si>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</si>
  <si>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</si>
  <si>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</si>
  <si>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</si>
  <si>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</si>
  <si>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</si>
  <si>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</si>
  <si>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</si>
  <si>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</si>
  <si>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</si>
  <si>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</si>
  <si>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</si>
  <si>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</si>
  <si>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</si>
  <si>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</si>
  <si>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</si>
  <si>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</si>
  <si>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</si>
  <si>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</si>
  <si>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</si>
  <si>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</si>
  <si>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</si>
  <si>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</si>
  <si>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</si>
  <si>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</si>
  <si>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</si>
  <si>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</si>
  <si>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</si>
  <si>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</si>
  <si>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</si>
  <si>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</si>
  <si>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</si>
  <si>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</si>
  <si>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</si>
  <si>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</si>
  <si>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</si>
  <si>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</si>
  <si>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</si>
  <si>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</si>
  <si>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</si>
  <si>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</si>
  <si>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</si>
  <si>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</si>
  <si>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</si>
  <si>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</si>
  <si>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</si>
  <si>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</si>
  <si>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</si>
  <si>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</si>
  <si>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</si>
  <si>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</si>
  <si>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</si>
  <si>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</si>
  <si>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</si>
  <si>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</si>
  <si>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</si>
  <si>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</si>
  <si>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</si>
  <si>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</si>
  <si>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</si>
  <si>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</si>
  <si>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</si>
  <si>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</si>
  <si>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</si>
  <si>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</si>
  <si>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</si>
  <si>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</si>
  <si>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</si>
  <si>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</si>
  <si>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</si>
  <si>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</si>
  <si>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</si>
  <si>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</si>
  <si>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</si>
  <si>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</si>
  <si>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</si>
  <si>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</si>
  <si>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</si>
  <si>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</si>
  <si>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</si>
  <si>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</si>
  <si>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</si>
  <si>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</si>
  <si>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</si>
  <si>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</si>
  <si>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</si>
  <si>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</si>
  <si>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</si>
  <si>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</si>
  <si>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</si>
  <si>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</si>
  <si>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</si>
  <si>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</si>
  <si>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</si>
  <si>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</si>
  <si>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</si>
  <si>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</si>
  <si>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</si>
  <si>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</si>
  <si>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</si>
  <si>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</si>
  <si>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</si>
  <si>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</si>
  <si>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</si>
  <si>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</si>
  <si>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</si>
  <si>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</si>
  <si>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</si>
  <si>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</si>
  <si>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</si>
  <si>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</si>
  <si>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</si>
  <si>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</si>
  <si>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</si>
  <si>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</si>
  <si>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</si>
  <si>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</si>
  <si>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</si>
  <si>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</si>
  <si>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</si>
  <si>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</si>
  <si>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</si>
  <si>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</si>
  <si>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</si>
  <si>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</si>
  <si>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</si>
  <si>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</si>
  <si>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</si>
  <si>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</si>
  <si>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</si>
  <si>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</si>
  <si>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</si>
  <si>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</si>
  <si>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</si>
  <si>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</si>
  <si>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</si>
  <si>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</si>
  <si>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</si>
  <si>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</si>
  <si>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</si>
  <si>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</si>
  <si>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</si>
  <si>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</si>
  <si>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</si>
  <si>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</si>
  <si>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</si>
  <si>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</si>
  <si>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</si>
  <si>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</si>
  <si>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</si>
  <si>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</si>
  <si>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</si>
  <si>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</si>
  <si>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</si>
  <si>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</si>
  <si>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</si>
  <si>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</si>
  <si>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</si>
  <si>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</si>
  <si>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</si>
  <si>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</si>
  <si>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</si>
  <si>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</si>
  <si>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</si>
  <si>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</si>
  <si>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</si>
  <si>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</si>
  <si>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</si>
  <si>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</si>
  <si>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</si>
  <si>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</si>
  <si>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</si>
  <si>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</si>
  <si>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</si>
  <si>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</si>
  <si>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</si>
  <si>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</si>
  <si>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</si>
  <si>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</si>
  <si>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</si>
  <si>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</si>
  <si>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</si>
  <si>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</si>
  <si>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</si>
  <si>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</si>
  <si>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</si>
  <si>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</si>
  <si>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</si>
  <si>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</si>
  <si>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</si>
  <si>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</si>
  <si>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</si>
  <si>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</si>
  <si>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</si>
  <si>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</si>
  <si>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</si>
  <si>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</si>
  <si>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</si>
  <si>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</si>
  <si>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</si>
  <si>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</si>
  <si>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</si>
  <si>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</si>
  <si>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</si>
  <si>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</si>
  <si>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</si>
  <si>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</si>
  <si>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</si>
  <si>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</si>
  <si>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</si>
  <si>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</si>
  <si>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</si>
  <si>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</si>
  <si>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</si>
  <si>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</si>
  <si>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</si>
  <si>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</si>
  <si>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</si>
  <si>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</si>
  <si>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</si>
  <si>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</si>
  <si>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</si>
  <si>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</si>
  <si>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</si>
  <si>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</si>
  <si>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</si>
  <si>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</si>
  <si>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</si>
  <si>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</si>
  <si>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</si>
  <si>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</si>
  <si>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</si>
  <si>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</si>
  <si>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</si>
  <si>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</si>
  <si>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</si>
  <si>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</si>
  <si>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</si>
  <si>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</si>
  <si>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</si>
  <si>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</si>
  <si>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</si>
  <si>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</si>
  <si>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</si>
  <si>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</si>
  <si>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</si>
  <si>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</si>
  <si>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</si>
  <si>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</si>
  <si>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</si>
  <si>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</si>
  <si>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</si>
  <si>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</si>
  <si>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</si>
  <si>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</si>
  <si>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</si>
  <si>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</si>
  <si>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</si>
  <si>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</si>
  <si>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</si>
  <si>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</si>
  <si>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</si>
  <si>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</si>
  <si>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</si>
  <si>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</si>
  <si>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</si>
  <si>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</si>
  <si>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</si>
  <si>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</si>
  <si>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</si>
  <si>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</si>
  <si>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</si>
  <si>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</si>
  <si>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</si>
  <si>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</si>
  <si>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</si>
  <si>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</si>
  <si>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</si>
  <si>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</si>
  <si>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</si>
  <si>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</si>
  <si>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</si>
  <si>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</si>
  <si>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</si>
  <si>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</si>
  <si>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</si>
  <si>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</si>
  <si>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</si>
  <si>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</si>
  <si>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</si>
  <si>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</si>
  <si>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</si>
  <si>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</si>
  <si>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</si>
  <si>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</si>
  <si>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</si>
  <si>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</si>
  <si>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</si>
  <si>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</si>
  <si>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</si>
  <si>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</si>
  <si>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</si>
  <si>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</si>
  <si>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</si>
  <si>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</si>
  <si>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</si>
  <si>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</si>
  <si>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</si>
  <si>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</si>
  <si>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</si>
  <si>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</si>
  <si>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</si>
  <si>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</si>
  <si>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</si>
  <si>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</si>
  <si>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</si>
  <si>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</si>
  <si>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</si>
  <si>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</si>
  <si>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</si>
  <si>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</si>
  <si>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</si>
  <si>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</si>
  <si>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</si>
  <si>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</si>
  <si>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</si>
  <si>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</si>
  <si>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</si>
  <si>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</si>
  <si>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</si>
  <si>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</si>
  <si>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</si>
  <si>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</si>
  <si>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</si>
  <si>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</si>
  <si>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</si>
  <si>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</si>
  <si>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</si>
  <si>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</si>
  <si>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</si>
  <si>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</si>
  <si>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</si>
  <si>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</si>
  <si>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</si>
  <si>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</si>
  <si>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</si>
  <si>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</si>
  <si>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</si>
  <si>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</si>
  <si>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</si>
  <si>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</si>
  <si>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</si>
  <si>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</si>
  <si>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</si>
  <si>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</si>
  <si>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</si>
  <si>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</si>
  <si>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</si>
  <si>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</si>
  <si>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</si>
  <si>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</si>
  <si>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</si>
  <si>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</si>
  <si>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</si>
  <si>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</si>
  <si>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</si>
  <si>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</si>
  <si>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</si>
  <si>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</si>
  <si>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</si>
  <si>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</si>
  <si>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</si>
  <si>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</si>
  <si>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</si>
  <si>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</si>
  <si>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</si>
  <si>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</si>
  <si>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</si>
  <si>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</si>
  <si>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</si>
  <si>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</si>
  <si>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</si>
  <si>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</si>
  <si>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</si>
  <si>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</si>
  <si>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</si>
  <si>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</si>
  <si>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</si>
  <si>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</si>
  <si>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</si>
  <si>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</si>
  <si>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</si>
  <si>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</si>
  <si>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</si>
  <si>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</si>
  <si>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</si>
  <si>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</si>
  <si>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</si>
  <si>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</si>
  <si>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</si>
  <si>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</si>
  <si>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</si>
  <si>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</si>
  <si>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</si>
  <si>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</si>
  <si>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</si>
  <si>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</si>
  <si>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</si>
  <si>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</si>
  <si>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</si>
  <si>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</si>
  <si>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</si>
  <si>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</si>
  <si>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</si>
  <si>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</si>
  <si>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</si>
  <si>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</si>
  <si>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</si>
  <si>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</si>
  <si>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</si>
  <si>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</si>
  <si>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</si>
  <si>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</si>
  <si>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</si>
  <si>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</si>
  <si>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</si>
  <si>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</si>
  <si>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</si>
  <si>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</si>
  <si>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</si>
  <si>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</si>
  <si>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</si>
  <si>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</si>
  <si>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</si>
  <si>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</si>
  <si>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</si>
  <si>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</si>
  <si>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</si>
  <si>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</si>
  <si>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</si>
  <si>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</si>
  <si>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</si>
  <si>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</si>
  <si>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</si>
  <si>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</si>
  <si>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</si>
  <si>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</si>
  <si>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</si>
  <si>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</si>
  <si>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</si>
  <si>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</si>
  <si>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</si>
  <si>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</si>
  <si>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</si>
  <si>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</si>
  <si>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</si>
  <si>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</si>
  <si>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</si>
  <si>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</si>
  <si>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</si>
  <si>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</si>
  <si>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</si>
  <si>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</si>
  <si>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</si>
  <si>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</si>
  <si>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</si>
  <si>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</si>
  <si>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</si>
  <si>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</si>
  <si>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</si>
  <si>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</si>
  <si>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</si>
  <si>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</si>
  <si>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</si>
  <si>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</si>
  <si>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</si>
  <si>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</si>
  <si>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</si>
  <si>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</si>
  <si>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</si>
  <si>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</si>
  <si>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</si>
  <si>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</si>
  <si>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</si>
  <si>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</si>
  <si>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</si>
  <si>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</si>
  <si>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</si>
  <si>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</si>
  <si>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</si>
  <si>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</si>
  <si>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</si>
  <si>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</si>
  <si>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</si>
  <si>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</si>
  <si>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</si>
  <si>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</si>
  <si>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</si>
  <si>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</si>
  <si>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</si>
  <si>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</si>
  <si>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</si>
  <si>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</si>
  <si>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</si>
  <si>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</si>
  <si>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</si>
  <si>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</si>
  <si>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</si>
  <si>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</si>
  <si>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</si>
  <si>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</si>
  <si>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</si>
  <si>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</si>
  <si>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</si>
  <si>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</si>
  <si>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</si>
  <si>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</si>
  <si>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</si>
  <si>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</si>
  <si>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</si>
  <si>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</si>
  <si>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</si>
  <si>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</si>
  <si>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</si>
  <si>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</si>
  <si>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</si>
  <si>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</si>
  <si>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</si>
  <si>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</si>
  <si>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</si>
  <si>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</si>
  <si>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</si>
  <si>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</si>
  <si>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</si>
  <si>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</si>
  <si>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</si>
  <si>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</si>
  <si>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</si>
  <si>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</si>
  <si>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</si>
  <si>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</si>
  <si>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</si>
  <si>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</si>
  <si>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</si>
  <si>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</si>
  <si>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</si>
  <si>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</si>
  <si>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</si>
  <si>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</si>
  <si>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</si>
  <si>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</si>
  <si>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</si>
  <si>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</si>
  <si>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</si>
  <si>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</si>
  <si>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</si>
  <si>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</si>
  <si>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</si>
  <si>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</si>
  <si>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</si>
  <si>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</si>
  <si>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</si>
  <si>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</si>
  <si>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</si>
  <si>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</si>
  <si>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</si>
  <si>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</si>
  <si>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</si>
  <si>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</si>
  <si>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</si>
  <si>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</si>
  <si>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</si>
  <si>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</si>
  <si>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</si>
  <si>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</si>
  <si>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</si>
  <si>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</si>
  <si>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</si>
  <si>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</si>
  <si>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</si>
  <si>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</si>
  <si>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</si>
  <si>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</si>
  <si>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</si>
  <si>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</si>
  <si>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</si>
  <si>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</si>
  <si>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</si>
  <si>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</si>
  <si>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</si>
  <si>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</si>
  <si>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</si>
  <si>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</si>
  <si>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</si>
  <si>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</si>
  <si>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</si>
  <si>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</si>
  <si>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</si>
  <si>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</si>
  <si>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</si>
  <si>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</si>
  <si>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</si>
  <si>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</si>
  <si>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</si>
  <si>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</si>
  <si>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</si>
  <si>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</si>
  <si>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</si>
  <si>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</si>
  <si>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</si>
  <si>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</si>
  <si>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</si>
  <si>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</si>
  <si>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</si>
  <si>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</si>
  <si>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</si>
  <si>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</si>
  <si>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</si>
  <si>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</si>
  <si>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</si>
  <si>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</si>
  <si>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</si>
  <si>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</si>
  <si>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</si>
  <si>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</si>
  <si>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</si>
  <si>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</si>
  <si>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</si>
  <si>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</si>
  <si>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</si>
  <si>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</si>
  <si>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</si>
  <si>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</si>
  <si>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</si>
  <si>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</si>
  <si>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</si>
  <si>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</si>
  <si>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</si>
  <si>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</si>
  <si>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</si>
  <si>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</si>
  <si>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</si>
  <si>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</si>
  <si>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</si>
  <si>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</si>
  <si>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</si>
  <si>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</si>
  <si>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</si>
  <si>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</si>
  <si>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</si>
  <si>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</si>
  <si>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</si>
  <si>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</si>
  <si>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</si>
  <si>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</si>
  <si>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</si>
  <si>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</si>
  <si>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</si>
  <si>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</si>
  <si>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</si>
  <si>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</si>
  <si>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</si>
  <si>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</si>
  <si>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</si>
  <si>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</si>
  <si>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</si>
  <si>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</si>
  <si>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</si>
  <si>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</si>
  <si>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</si>
  <si>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</si>
  <si>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</si>
  <si>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</si>
  <si>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</si>
  <si>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</si>
  <si>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</si>
  <si>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</si>
  <si>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</si>
  <si>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</si>
  <si>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</si>
  <si>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</si>
  <si>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</si>
  <si>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</si>
  <si>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</si>
  <si>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</si>
  <si>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</si>
  <si>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</si>
  <si>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</si>
  <si>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</si>
  <si>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</si>
  <si>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</si>
  <si>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</si>
  <si>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</si>
  <si>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</si>
  <si>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</si>
  <si>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</si>
  <si>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</si>
  <si>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</si>
  <si>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</si>
  <si>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</si>
  <si>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</si>
  <si>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</si>
  <si>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</si>
  <si>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</si>
  <si>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</si>
  <si>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</si>
  <si>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</si>
  <si>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</si>
  <si>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</si>
  <si>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</si>
  <si>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</si>
  <si>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</si>
  <si>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</si>
  <si>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</si>
  <si>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</si>
  <si>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</si>
  <si>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</si>
  <si>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</si>
  <si>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</si>
  <si>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</si>
  <si>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</si>
  <si>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</si>
  <si>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</si>
  <si>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</si>
  <si>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</si>
  <si>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</si>
  <si>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</si>
  <si>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</si>
  <si>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</si>
  <si>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</si>
  <si>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</si>
  <si>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</si>
  <si>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</si>
  <si>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</si>
  <si>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</si>
  <si>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</si>
  <si>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</si>
  <si>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</si>
  <si>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</si>
  <si>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</si>
  <si>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</si>
  <si>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</si>
  <si>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</si>
  <si>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</si>
  <si>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</si>
  <si>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</si>
  <si>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</si>
  <si>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</si>
  <si>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</si>
  <si>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</si>
  <si>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</si>
  <si>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</si>
  <si>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</si>
  <si>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</si>
  <si>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</si>
  <si>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</si>
  <si>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</si>
  <si>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</si>
  <si>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</si>
  <si>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</si>
  <si>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</si>
  <si>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</si>
  <si>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</si>
  <si>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</si>
  <si>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</si>
  <si>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</si>
  <si>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</si>
  <si>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</si>
  <si>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</si>
  <si>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</si>
  <si>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</si>
  <si>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</si>
  <si>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</si>
  <si>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</si>
  <si>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</si>
  <si>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</si>
  <si>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</si>
  <si>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</si>
  <si>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</si>
  <si>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</si>
  <si>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</si>
  <si>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</si>
  <si>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</si>
  <si>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</si>
  <si>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</si>
  <si>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</si>
  <si>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</si>
  <si>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</si>
  <si>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</si>
  <si>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</si>
  <si>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</si>
  <si>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</si>
  <si>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</si>
  <si>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</si>
  <si>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</si>
  <si>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</si>
  <si>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</si>
  <si>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</si>
  <si>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</si>
  <si>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</si>
  <si>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</si>
  <si>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</si>
  <si>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</si>
  <si>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</si>
  <si>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</si>
  <si>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</si>
  <si>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</si>
  <si>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</si>
  <si>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</si>
  <si>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</si>
  <si>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</si>
  <si>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</si>
  <si>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</si>
  <si>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</si>
  <si>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</si>
  <si>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</si>
  <si>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</si>
  <si>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</si>
  <si>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</si>
  <si>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</si>
  <si>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</si>
  <si>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</si>
  <si>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</si>
  <si>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</si>
  <si>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</si>
  <si>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</si>
  <si>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</si>
  <si>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</si>
  <si>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</si>
  <si>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</si>
  <si>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</si>
  <si>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</si>
  <si>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</si>
  <si>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</si>
  <si>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</si>
  <si>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</si>
  <si>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</si>
  <si>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</si>
  <si>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</si>
  <si>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</si>
  <si>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</si>
  <si>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</si>
  <si>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</si>
  <si>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</si>
  <si>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</si>
  <si>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</si>
  <si>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</si>
  <si>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</si>
  <si>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</si>
  <si>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</si>
  <si>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</si>
  <si>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</si>
  <si>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</si>
  <si>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</si>
  <si>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</si>
  <si>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</si>
  <si>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</si>
  <si>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</si>
  <si>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</si>
  <si>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</si>
  <si>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</si>
  <si>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</si>
  <si>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</si>
  <si>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</si>
  <si>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</si>
  <si>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</si>
  <si>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</si>
  <si>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</si>
  <si>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</si>
  <si>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</si>
  <si>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</si>
  <si>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</si>
  <si>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</si>
  <si>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</si>
  <si>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</si>
  <si>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</si>
  <si>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</si>
  <si>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</si>
  <si>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</si>
  <si>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</si>
  <si>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</si>
  <si>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</si>
  <si>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</si>
  <si>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</si>
  <si>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</si>
  <si>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</si>
  <si>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</si>
  <si>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</si>
  <si>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</si>
  <si>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</si>
  <si>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</si>
  <si>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</si>
  <si>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</si>
  <si>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</si>
  <si>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</si>
  <si>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</si>
  <si>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</si>
  <si>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</si>
  <si>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</si>
  <si>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</si>
  <si>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</si>
  <si>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</si>
  <si>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</si>
  <si>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</si>
  <si>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</si>
  <si>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</si>
  <si>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</si>
  <si>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</si>
  <si>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</si>
  <si>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</si>
  <si>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</si>
  <si>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</si>
  <si>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</si>
  <si>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</si>
  <si>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</si>
  <si>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</si>
  <si>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</si>
  <si>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</si>
  <si>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</si>
  <si>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</si>
  <si>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</si>
  <si>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</si>
  <si>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</si>
  <si>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</si>
  <si>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</si>
  <si>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</si>
  <si>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</si>
  <si>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</si>
  <si>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</si>
  <si>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</si>
  <si>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</si>
  <si>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</si>
  <si>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</si>
  <si>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</si>
  <si>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</si>
  <si>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</si>
  <si>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</si>
  <si>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</si>
  <si>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</si>
  <si>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</si>
  <si>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</si>
  <si>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</si>
  <si>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</si>
  <si>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</si>
  <si>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</si>
  <si>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</si>
  <si>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</si>
  <si>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</si>
  <si>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</si>
  <si>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</si>
  <si>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</si>
  <si>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</si>
  <si>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</si>
  <si>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</si>
  <si>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</si>
  <si>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</si>
  <si>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</si>
  <si>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</si>
  <si>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</si>
  <si>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</si>
  <si>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</si>
  <si>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</si>
  <si>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</si>
  <si>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</si>
  <si>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</si>
  <si>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</si>
  <si>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</si>
  <si>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</si>
  <si>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</si>
  <si>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</si>
  <si>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</si>
  <si>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</si>
  <si>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</si>
  <si>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</si>
  <si>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</si>
  <si>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</si>
  <si>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</si>
  <si>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</si>
  <si>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</si>
  <si>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</si>
  <si>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</si>
  <si>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</si>
  <si>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</si>
  <si>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</si>
  <si>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</si>
  <si>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</si>
  <si>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</si>
  <si>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</si>
  <si>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</si>
  <si>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</si>
  <si>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</si>
  <si>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</si>
  <si>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</si>
  <si>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</si>
  <si>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</si>
  <si>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</si>
  <si>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</si>
  <si>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</si>
  <si>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</si>
  <si>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</si>
  <si>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</si>
  <si>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</si>
  <si>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</si>
  <si>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</si>
  <si>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</si>
  <si>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</si>
  <si>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</si>
  <si>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</si>
  <si>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</si>
  <si>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</si>
  <si>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</si>
  <si>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</si>
  <si>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</si>
  <si>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</si>
  <si>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</si>
  <si>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</si>
  <si>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</si>
  <si>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</si>
  <si>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</si>
  <si>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</si>
  <si>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</si>
  <si>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</si>
  <si>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</si>
  <si>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</si>
  <si>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</si>
  <si>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</si>
  <si>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</si>
  <si>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</si>
  <si>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</si>
  <si>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</si>
  <si>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</si>
  <si>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</si>
  <si>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</si>
  <si>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</si>
  <si>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</si>
  <si>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</si>
  <si>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</si>
  <si>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</si>
  <si>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</si>
  <si>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</si>
  <si>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</si>
  <si>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</si>
  <si>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</si>
  <si>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</si>
  <si>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</si>
  <si>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</si>
  <si>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</si>
  <si>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</si>
  <si>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</si>
  <si>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</si>
  <si>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</si>
  <si>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</si>
  <si>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</si>
  <si>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</si>
  <si>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</si>
  <si>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</si>
  <si>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</si>
  <si>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</si>
  <si>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</si>
  <si>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</si>
  <si>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</si>
  <si>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</si>
  <si>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</si>
  <si>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</si>
  <si>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</si>
  <si>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</si>
  <si>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</si>
  <si>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</si>
  <si>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</si>
  <si>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</si>
  <si>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</si>
  <si>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</si>
  <si>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</si>
  <si>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</si>
  <si>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</si>
  <si>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</si>
  <si>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</si>
  <si>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</si>
  <si>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</si>
  <si>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</si>
  <si>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</si>
  <si>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</si>
  <si>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</si>
  <si>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</si>
  <si>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</si>
  <si>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</si>
  <si>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</si>
  <si>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</si>
  <si>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</si>
  <si>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</si>
  <si>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</si>
  <si>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</si>
  <si>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</si>
  <si>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</si>
  <si>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</si>
  <si>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</si>
  <si>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</si>
  <si>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</si>
  <si>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</si>
  <si>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</si>
  <si>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</si>
  <si>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</si>
  <si>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</si>
  <si>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</si>
  <si>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</si>
  <si>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</si>
  <si>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</si>
  <si>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</si>
  <si>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</si>
  <si>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</si>
  <si>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</si>
  <si>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</si>
  <si>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</si>
  <si>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</si>
  <si>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</si>
  <si>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</si>
  <si>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</si>
  <si>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</si>
  <si>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</si>
  <si>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</si>
  <si>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</si>
  <si>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</si>
  <si>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</si>
  <si>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</si>
  <si>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</si>
  <si>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</si>
  <si>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</si>
  <si>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</si>
  <si>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</si>
  <si>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</si>
  <si>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</si>
  <si>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</si>
  <si>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</si>
  <si>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</si>
  <si>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</si>
  <si>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</si>
  <si>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</si>
  <si>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</si>
  <si>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</si>
  <si>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</si>
  <si>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</si>
  <si>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</si>
  <si>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</si>
  <si>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</si>
  <si>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</si>
  <si>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</si>
  <si>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</si>
  <si>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</si>
  <si>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</si>
  <si>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</si>
  <si>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</si>
  <si>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</si>
  <si>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</si>
  <si>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</si>
  <si>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</si>
  <si>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</si>
  <si>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</si>
  <si>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</si>
  <si>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</si>
  <si>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</si>
  <si>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</si>
  <si>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</si>
  <si>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</si>
  <si>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</si>
  <si>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</si>
  <si>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</si>
  <si>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</si>
  <si>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</si>
  <si>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</si>
  <si>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</si>
  <si>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</si>
  <si>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</si>
  <si>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</si>
  <si>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</si>
  <si>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</si>
  <si>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</si>
  <si>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</si>
  <si>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</si>
  <si>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</si>
  <si>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</si>
  <si>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</si>
  <si>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</si>
  <si>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</si>
  <si>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</si>
  <si>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</si>
  <si>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</si>
  <si>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</si>
  <si>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</si>
  <si>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</si>
  <si>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</si>
  <si>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</si>
  <si>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</si>
  <si>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</si>
  <si>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</si>
  <si>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</si>
  <si>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</si>
  <si>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</si>
  <si>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</si>
  <si>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</si>
  <si>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</si>
  <si>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</si>
  <si>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</si>
  <si>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</si>
  <si>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</si>
  <si>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</si>
  <si>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</si>
  <si>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</si>
  <si>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</si>
  <si>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</si>
  <si>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</si>
  <si>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</si>
  <si>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</si>
  <si>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</si>
  <si>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</si>
  <si>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</si>
  <si>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</si>
  <si>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</si>
  <si>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</si>
  <si>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</si>
  <si>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</si>
  <si>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</si>
  <si>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</si>
  <si>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</si>
  <si>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</si>
  <si>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</si>
  <si>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</si>
  <si>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</si>
  <si>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</si>
  <si>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</si>
  <si>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</si>
  <si>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</si>
  <si>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</si>
  <si>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</si>
  <si>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</si>
  <si>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</si>
  <si>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</si>
  <si>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</si>
  <si>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</si>
  <si>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</si>
  <si>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</si>
  <si>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</si>
  <si>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</si>
  <si>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</si>
  <si>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</si>
  <si>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</si>
  <si>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</si>
  <si>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</si>
  <si>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</si>
  <si>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</si>
  <si>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</si>
  <si>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</si>
  <si>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</si>
  <si>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</si>
  <si>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</si>
  <si>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</si>
  <si>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</si>
  <si>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</si>
  <si>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</si>
  <si>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</si>
  <si>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</si>
  <si>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</si>
  <si>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</si>
  <si>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</si>
  <si>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</si>
  <si>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</si>
  <si>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</si>
  <si>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</si>
  <si>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</si>
  <si>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</si>
  <si>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</si>
  <si>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</si>
  <si>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</si>
  <si>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</si>
  <si>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</si>
  <si>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</si>
  <si>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</si>
  <si>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</si>
  <si>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</si>
  <si>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</si>
  <si>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</si>
  <si>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</si>
  <si>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</si>
  <si>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</si>
  <si>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</si>
  <si>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</si>
  <si>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</si>
  <si>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</si>
  <si>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</si>
  <si>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</si>
  <si>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</si>
  <si>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</si>
  <si>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</si>
  <si>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</si>
  <si>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</si>
  <si>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</si>
  <si>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</si>
  <si>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</si>
  <si>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</si>
  <si>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</si>
  <si>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</si>
  <si>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</si>
  <si>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</si>
  <si>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</si>
  <si>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</si>
  <si>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</si>
  <si>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</si>
  <si>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</si>
  <si>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</si>
  <si>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</si>
  <si>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</si>
  <si>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</si>
  <si>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</si>
  <si>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</si>
  <si>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</si>
  <si>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</si>
  <si>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</si>
  <si>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</si>
  <si>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</si>
  <si>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</si>
  <si>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</si>
  <si>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</si>
  <si>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</si>
  <si>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</si>
  <si>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</si>
  <si>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</si>
  <si>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</si>
  <si>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</si>
  <si>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</si>
  <si>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</si>
  <si>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</si>
  <si>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</si>
  <si>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</si>
  <si>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</si>
  <si>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</si>
  <si>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</si>
  <si>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</si>
  <si>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</si>
  <si>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</si>
  <si>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</si>
  <si>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</si>
  <si>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</si>
  <si>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</si>
  <si>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</si>
  <si>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</si>
  <si>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</si>
  <si>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</si>
  <si>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</si>
  <si>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</si>
  <si>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</si>
  <si>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</si>
  <si>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</si>
  <si>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</si>
  <si>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</si>
  <si>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</si>
  <si>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</si>
  <si>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</si>
  <si>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</si>
  <si>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</si>
  <si>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</si>
  <si>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</si>
  <si>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</si>
  <si>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</si>
  <si>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</si>
  <si>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</si>
  <si>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</si>
  <si>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</si>
  <si>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</si>
  <si>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</si>
  <si>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</si>
  <si>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</si>
  <si>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</si>
  <si>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</si>
  <si>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</si>
  <si>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</si>
  <si>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</si>
  <si>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</si>
  <si>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</si>
  <si>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</si>
  <si>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</si>
  <si>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</si>
  <si>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</si>
  <si>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</si>
  <si>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</si>
  <si>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</si>
  <si>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</si>
  <si>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</si>
  <si>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</si>
  <si>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</si>
  <si>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</si>
  <si>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</si>
  <si>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</si>
  <si>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</si>
  <si>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</si>
  <si>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</si>
  <si>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</si>
  <si>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</si>
  <si>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</si>
  <si>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</si>
  <si>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</si>
  <si>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</si>
  <si>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</si>
  <si>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</si>
  <si>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</si>
  <si>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</si>
  <si>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</si>
  <si>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</si>
  <si>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</si>
  <si>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</si>
  <si>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</si>
  <si>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</si>
  <si>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</si>
  <si>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</si>
  <si>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</si>
  <si>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</si>
  <si>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</si>
  <si>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</si>
  <si>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</si>
  <si>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</si>
  <si>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</si>
  <si>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</si>
  <si>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</si>
  <si>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</si>
  <si>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</si>
  <si>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</si>
  <si>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</si>
  <si>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</si>
  <si>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</si>
  <si>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</si>
  <si>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</si>
  <si>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</si>
  <si>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</si>
  <si>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</si>
  <si>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</si>
  <si>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</si>
  <si>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</si>
  <si>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</si>
  <si>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</si>
  <si>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</si>
  <si>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</si>
  <si>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</si>
  <si>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</si>
  <si>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</si>
  <si>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</si>
  <si>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</si>
  <si>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</si>
  <si>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</si>
  <si>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</si>
  <si>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</si>
  <si>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</si>
  <si>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</si>
  <si>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</si>
  <si>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</si>
  <si>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</si>
  <si>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</si>
  <si>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</si>
  <si>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</si>
  <si>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</si>
  <si>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</si>
  <si>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</si>
  <si>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</si>
  <si>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</si>
  <si>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</si>
  <si>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</si>
  <si>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</si>
  <si>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</si>
  <si>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</si>
  <si>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</si>
  <si>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</si>
  <si>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</si>
  <si>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</si>
  <si>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</si>
  <si>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</si>
  <si>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</si>
  <si>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</si>
  <si>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</si>
  <si>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</si>
  <si>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</si>
  <si>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</si>
  <si>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</si>
  <si>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</si>
  <si>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</si>
  <si>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</si>
  <si>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</si>
  <si>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</si>
  <si>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</si>
  <si>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</si>
  <si>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</si>
  <si>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</si>
  <si>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</si>
  <si>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</si>
  <si>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</si>
  <si>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</si>
  <si>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</si>
  <si>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</si>
  <si>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</si>
  <si>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</si>
  <si>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</si>
  <si>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</si>
  <si>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</si>
  <si>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</si>
  <si>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</si>
  <si>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</si>
  <si>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</si>
  <si>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</si>
  <si>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</si>
  <si>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</si>
  <si>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</si>
  <si>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</si>
  <si>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</si>
  <si>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</si>
  <si>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</si>
  <si>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</si>
  <si>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</si>
  <si>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</si>
  <si>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</si>
  <si>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</si>
  <si>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</si>
  <si>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</si>
  <si>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</si>
  <si>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</si>
  <si>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</si>
  <si>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</si>
  <si>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</si>
  <si>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</si>
  <si>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</si>
  <si>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</si>
  <si>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</si>
  <si>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</si>
  <si>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</si>
  <si>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</si>
  <si>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</si>
  <si>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</si>
  <si>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</si>
  <si>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</si>
  <si>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</si>
  <si>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</si>
  <si>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</si>
  <si>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</si>
  <si>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</si>
  <si>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</si>
  <si>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</si>
  <si>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</si>
  <si>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</si>
  <si>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</si>
  <si>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</si>
  <si>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</si>
  <si>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</si>
  <si>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</si>
  <si>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</si>
  <si>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</si>
  <si>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</si>
  <si>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</si>
  <si>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</si>
  <si>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</si>
  <si>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</si>
  <si>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</si>
  <si>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</si>
  <si>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</si>
  <si>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</si>
  <si>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</si>
  <si>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</si>
  <si>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</si>
  <si>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</si>
  <si>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</si>
  <si>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</si>
  <si>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</si>
  <si>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</si>
  <si>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</si>
  <si>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</si>
  <si>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</si>
  <si>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</si>
  <si>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</si>
  <si>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</si>
  <si>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</si>
  <si>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</si>
  <si>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</si>
  <si>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</si>
  <si>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</si>
  <si>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</si>
  <si>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</si>
  <si>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</si>
  <si>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</si>
  <si>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</si>
  <si>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</si>
  <si>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</si>
  <si>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</si>
  <si>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</si>
  <si>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</si>
  <si>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</si>
  <si>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</si>
  <si>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</si>
  <si>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</si>
  <si>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</si>
  <si>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</si>
  <si>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</si>
  <si>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</si>
  <si>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</si>
  <si>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</si>
  <si>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</si>
  <si>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</si>
  <si>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</si>
  <si>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</si>
  <si>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</si>
  <si>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</si>
  <si>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</si>
  <si>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</si>
  <si>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</si>
  <si>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</si>
  <si>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</si>
  <si>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</si>
  <si>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</si>
  <si>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</si>
  <si>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</si>
  <si>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</si>
  <si>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</si>
  <si>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</si>
  <si>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</si>
  <si>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</si>
  <si>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</si>
  <si>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</si>
  <si>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</si>
  <si>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</si>
  <si>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</si>
  <si>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</si>
  <si>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</si>
  <si>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</si>
  <si>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</si>
  <si>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</si>
  <si>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</si>
  <si>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</si>
  <si>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</si>
  <si>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</si>
  <si>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</si>
  <si>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</si>
  <si>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</si>
  <si>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</si>
  <si>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</si>
  <si>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</si>
  <si>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</si>
  <si>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</si>
  <si>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</si>
  <si>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</si>
  <si>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</si>
  <si>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</si>
  <si>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</si>
  <si>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</si>
  <si>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</si>
  <si>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</si>
  <si>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</si>
  <si>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</si>
  <si>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</si>
  <si>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</si>
  <si>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</si>
  <si>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</si>
  <si>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</si>
  <si>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</si>
  <si>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</si>
  <si>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</si>
  <si>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</si>
  <si>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</si>
  <si>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</si>
  <si>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</si>
  <si>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</si>
  <si>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</si>
  <si>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</si>
  <si>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</si>
  <si>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</si>
  <si>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</si>
  <si>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</si>
  <si>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</si>
  <si>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</si>
  <si>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</si>
  <si>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</si>
  <si>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</si>
  <si>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</si>
  <si>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</si>
  <si>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</si>
  <si>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</si>
  <si>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</si>
  <si>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</si>
  <si>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</si>
  <si>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</si>
  <si>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</si>
  <si>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</si>
  <si>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</si>
  <si>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</si>
  <si>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</si>
  <si>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</si>
  <si>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</si>
  <si>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</si>
  <si>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</si>
  <si>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</si>
  <si>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</si>
  <si>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</si>
  <si>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</si>
  <si>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</si>
  <si>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</si>
  <si>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</si>
  <si>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</si>
  <si>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</si>
  <si>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</si>
  <si>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</si>
  <si>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</si>
  <si>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</si>
  <si>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</si>
  <si>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</si>
  <si>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</si>
  <si>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</si>
  <si>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</si>
  <si>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</si>
  <si>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</si>
  <si>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</si>
  <si>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</si>
  <si>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</si>
  <si>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</si>
  <si>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</si>
  <si>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</si>
  <si>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</si>
  <si>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</si>
  <si>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</si>
  <si>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</si>
  <si>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</si>
  <si>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</si>
  <si>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</si>
  <si>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</si>
  <si>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</si>
  <si>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</si>
  <si>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</si>
  <si>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</si>
  <si>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</si>
  <si>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</si>
  <si>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</si>
  <si>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</si>
  <si>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</si>
  <si>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</si>
  <si>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</si>
  <si>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</si>
  <si>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</si>
  <si>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</si>
  <si>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</si>
  <si>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</si>
  <si>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</si>
  <si>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</si>
  <si>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</si>
  <si>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</si>
  <si>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</si>
  <si>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</si>
  <si>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</si>
  <si>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</si>
  <si>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</si>
  <si>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</si>
  <si>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</si>
  <si>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</si>
  <si>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</si>
  <si>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</si>
  <si>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</si>
  <si>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</si>
  <si>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</si>
  <si>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</si>
  <si>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</si>
  <si>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</si>
  <si>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</si>
  <si>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</si>
  <si>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</si>
  <si>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</si>
  <si>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</si>
  <si>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</si>
  <si>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</si>
  <si>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</si>
  <si>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</si>
  <si>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</si>
  <si>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</si>
  <si>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</si>
  <si>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</si>
  <si>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</si>
  <si>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</si>
  <si>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</si>
  <si>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</si>
  <si>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</si>
  <si>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</si>
  <si>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</si>
  <si>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</si>
  <si>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</si>
  <si>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</si>
  <si>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</si>
  <si>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</si>
  <si>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</si>
  <si>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</si>
  <si>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</si>
  <si>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</si>
  <si>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</si>
  <si>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</si>
  <si>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</si>
  <si>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</si>
  <si>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</si>
  <si>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</si>
  <si>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</si>
  <si>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</si>
  <si>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</si>
  <si>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</si>
  <si>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</si>
  <si>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</si>
  <si>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</si>
  <si>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</si>
  <si>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</si>
  <si>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</si>
  <si>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</si>
  <si>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</si>
  <si>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</si>
  <si>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</si>
  <si>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</si>
  <si>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</si>
  <si>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</si>
  <si>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</si>
  <si>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</si>
  <si>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</si>
  <si>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</si>
  <si>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</si>
  <si>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</si>
  <si>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</si>
  <si>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</si>
  <si>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</si>
  <si>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</si>
  <si>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</si>
  <si>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</si>
  <si>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</si>
  <si>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</si>
  <si>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</si>
  <si>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</si>
  <si>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</si>
  <si>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</si>
  <si>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</si>
  <si>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</si>
  <si>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</si>
  <si>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</si>
  <si>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</si>
  <si>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</si>
  <si>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</si>
  <si>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</si>
  <si>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</si>
  <si>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</si>
  <si>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</si>
  <si>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</si>
  <si>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</si>
  <si>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</si>
  <si>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</si>
  <si>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</si>
  <si>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</si>
  <si>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</si>
  <si>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</si>
  <si>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</si>
  <si>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</si>
  <si>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</si>
  <si>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</si>
  <si>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</si>
  <si>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</si>
  <si>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</si>
  <si>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</si>
  <si>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</si>
  <si>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</si>
  <si>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</si>
  <si>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</si>
  <si>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</si>
  <si>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</si>
  <si>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</si>
  <si>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</si>
  <si>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</si>
  <si>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</si>
  <si>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</si>
  <si>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</si>
  <si>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</si>
  <si>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</si>
  <si>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</si>
  <si>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</si>
  <si>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</si>
  <si>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</si>
  <si>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</si>
  <si>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</si>
  <si>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</si>
  <si>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</si>
  <si>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</si>
  <si>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</si>
  <si>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</si>
  <si>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</si>
  <si>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</si>
  <si>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</si>
  <si>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</si>
  <si>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</si>
  <si>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</si>
  <si>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</si>
  <si>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</si>
  <si>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</si>
  <si>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</si>
  <si>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</si>
  <si>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</si>
  <si>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</si>
  <si>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</si>
  <si>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</si>
  <si>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</si>
  <si>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</si>
  <si>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</si>
  <si>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</si>
  <si>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</si>
  <si>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</si>
  <si>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</si>
  <si>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</si>
  <si>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</si>
  <si>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</si>
  <si>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</si>
  <si>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</si>
  <si>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</si>
  <si>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</si>
  <si>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</si>
  <si>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</si>
  <si>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</si>
  <si>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</si>
  <si>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</si>
  <si>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</si>
  <si>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</si>
  <si>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</si>
  <si>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</si>
  <si>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</si>
  <si>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</si>
  <si>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</si>
  <si>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</si>
  <si>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</si>
  <si>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</si>
  <si>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</si>
  <si>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</si>
  <si>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</si>
  <si>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</si>
  <si>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</si>
  <si>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</si>
  <si>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</si>
  <si>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</si>
  <si>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</si>
  <si>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</si>
  <si>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</si>
  <si>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</si>
  <si>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</si>
  <si>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</si>
  <si>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</si>
  <si>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</si>
  <si>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</si>
  <si>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</si>
  <si>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</si>
  <si>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</si>
  <si>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</si>
  <si>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</si>
  <si>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</si>
  <si>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</si>
  <si>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</si>
  <si>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</si>
  <si>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</si>
  <si>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</si>
  <si>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</si>
  <si>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</si>
  <si>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</si>
  <si>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</si>
  <si>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</si>
  <si>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</si>
  <si>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</si>
  <si>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</si>
  <si>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</si>
  <si>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</si>
  <si>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</si>
  <si>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</si>
  <si>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</si>
  <si>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</si>
  <si>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</si>
  <si>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</si>
  <si>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</si>
  <si>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</si>
  <si>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</si>
  <si>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</si>
  <si>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</si>
  <si>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</si>
  <si>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</si>
  <si>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</si>
  <si>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</si>
  <si>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</si>
  <si>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</si>
  <si>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</si>
  <si>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</si>
  <si>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</si>
  <si>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</si>
  <si>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</si>
  <si>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</si>
  <si>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</si>
  <si>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</si>
  <si>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</si>
  <si>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</si>
  <si>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</si>
  <si>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</si>
  <si>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</si>
  <si>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</si>
  <si>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</si>
  <si>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</si>
  <si>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</si>
  <si>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</si>
  <si>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</si>
  <si>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</si>
  <si>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</si>
  <si>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</si>
  <si>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</si>
  <si>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</si>
  <si>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</si>
  <si>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</si>
  <si>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</si>
  <si>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</si>
  <si>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</si>
  <si>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</si>
  <si>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</si>
  <si>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</si>
  <si>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</si>
  <si>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</si>
  <si>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</si>
  <si>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</si>
  <si>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</si>
  <si>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</si>
  <si>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</si>
  <si>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</si>
  <si>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</si>
  <si>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</si>
  <si>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</si>
  <si>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</si>
  <si>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</si>
  <si>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</si>
  <si>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</si>
  <si>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</si>
  <si>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</si>
  <si>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</si>
  <si>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</si>
  <si>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</si>
  <si>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</si>
  <si>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</si>
  <si>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</si>
  <si>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</si>
  <si>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</si>
  <si>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</si>
  <si>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</si>
  <si>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</si>
  <si>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</si>
  <si>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</si>
  <si>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</si>
  <si>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</si>
  <si>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</si>
  <si>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</si>
  <si>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</si>
  <si>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</si>
  <si>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</si>
  <si>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</si>
  <si>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</si>
  <si>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</si>
  <si>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</si>
  <si>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</si>
  <si>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</si>
  <si>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</si>
  <si>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</si>
  <si>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</si>
  <si>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</si>
  <si>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</si>
  <si>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</si>
  <si>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</si>
  <si>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</si>
  <si>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</si>
  <si>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</si>
  <si>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</si>
  <si>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</si>
  <si>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</si>
  <si>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</si>
  <si>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</si>
  <si>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</si>
  <si>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</si>
  <si>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</si>
  <si>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</si>
  <si>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</si>
  <si>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</si>
  <si>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</si>
  <si>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</si>
  <si>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</si>
  <si>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</si>
  <si>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</si>
  <si>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</si>
  <si>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</si>
  <si>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</si>
  <si>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</si>
  <si>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</si>
  <si>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</si>
  <si>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</si>
  <si>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</si>
  <si>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</si>
  <si>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</si>
  <si>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</si>
  <si>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</si>
  <si>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</si>
  <si>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</si>
  <si>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</si>
  <si>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</si>
  <si>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</si>
  <si>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</si>
  <si>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</si>
  <si>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</si>
  <si>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</si>
  <si>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</si>
  <si>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</si>
  <si>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</si>
  <si>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</si>
  <si>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</si>
  <si>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</si>
  <si>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</si>
  <si>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</si>
  <si>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</si>
  <si>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</si>
  <si>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</si>
  <si>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</si>
  <si>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</si>
  <si>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</si>
  <si>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</si>
  <si>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</si>
  <si>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</si>
  <si>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</si>
  <si>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</si>
  <si>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</si>
  <si>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</si>
  <si>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</si>
  <si>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</si>
  <si>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</si>
  <si>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</si>
  <si>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</si>
  <si>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</si>
  <si>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</si>
  <si>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</si>
  <si>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</si>
  <si>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</si>
  <si>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</si>
  <si>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</si>
  <si>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</si>
  <si>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</si>
  <si>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</si>
  <si>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</si>
  <si>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</si>
  <si>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</si>
  <si>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</si>
  <si>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</si>
  <si>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</si>
  <si>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</si>
  <si>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</si>
  <si>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</si>
  <si>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</si>
  <si>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</si>
  <si>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</si>
  <si>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</si>
  <si>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</si>
  <si>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</si>
  <si>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</si>
  <si>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</si>
  <si>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</si>
  <si>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</si>
  <si>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</si>
  <si>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</si>
  <si>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</si>
  <si>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</si>
  <si>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</si>
  <si>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</si>
  <si>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</si>
  <si>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</si>
  <si>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</si>
  <si>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</si>
  <si>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</si>
  <si>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</si>
  <si>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</si>
  <si>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</si>
  <si>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</si>
  <si>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</si>
  <si>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</si>
  <si>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</si>
  <si>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</si>
  <si>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</si>
  <si>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</si>
  <si>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</si>
  <si>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</si>
  <si>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</si>
  <si>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</si>
  <si>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</si>
  <si>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</si>
  <si>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</si>
  <si>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</si>
  <si>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</si>
  <si>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</si>
  <si>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</si>
  <si>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</si>
  <si>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</si>
  <si>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</si>
  <si>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</si>
  <si>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</si>
  <si>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</si>
  <si>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</si>
  <si>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</si>
  <si>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</si>
  <si>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</si>
  <si>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</si>
  <si>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</si>
  <si>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</si>
  <si>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</si>
  <si>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</si>
  <si>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</si>
  <si>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</si>
  <si>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</si>
  <si>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</si>
  <si>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</si>
  <si>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</si>
  <si>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</si>
  <si>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</si>
  <si>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</si>
  <si>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</si>
  <si>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</si>
  <si>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</si>
  <si>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</si>
  <si>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</si>
  <si>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</si>
  <si>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</si>
  <si>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</si>
  <si>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</si>
  <si>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</si>
  <si>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</si>
  <si>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</si>
  <si>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</si>
  <si>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</si>
  <si>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</si>
  <si>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</si>
  <si>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</si>
  <si>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</si>
  <si>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</si>
  <si>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</si>
  <si>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</si>
  <si>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</si>
  <si>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</si>
  <si>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</si>
  <si>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</si>
  <si>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</si>
  <si>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</si>
  <si>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</si>
  <si>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</si>
  <si>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</si>
  <si>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</si>
  <si>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</si>
  <si>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</si>
  <si>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</si>
  <si>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</si>
  <si>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</si>
  <si>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</si>
  <si>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</si>
  <si>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</si>
  <si>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</si>
  <si>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</si>
  <si>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</si>
  <si>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</si>
  <si>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</si>
  <si>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</si>
  <si>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</si>
  <si>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</si>
  <si>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</si>
  <si>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</si>
  <si>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</si>
  <si>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</si>
  <si>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</si>
  <si>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</si>
  <si>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</si>
  <si>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</si>
  <si>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</si>
  <si>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</si>
  <si>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</si>
  <si>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</si>
  <si>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</si>
  <si>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</si>
  <si>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</si>
  <si>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</si>
  <si>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</si>
  <si>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</si>
  <si>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</si>
  <si>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</si>
  <si>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</si>
  <si>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</si>
  <si>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</si>
  <si>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</si>
  <si>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</si>
  <si>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</si>
  <si>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</si>
  <si>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</si>
  <si>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</si>
  <si>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</si>
  <si>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</si>
  <si>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</si>
  <si>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</si>
  <si>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</si>
  <si>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</si>
  <si>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</si>
  <si>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</si>
  <si>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</si>
  <si>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</si>
  <si>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</si>
  <si>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</si>
  <si>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</si>
  <si>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</si>
  <si>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</si>
  <si>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</si>
  <si>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</si>
  <si>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</si>
  <si>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</si>
  <si>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</si>
  <si>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</si>
  <si>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</si>
  <si>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</si>
  <si>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</si>
  <si>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</si>
  <si>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</si>
  <si>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</si>
  <si>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</si>
  <si>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</si>
  <si>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</si>
  <si>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</si>
  <si>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</si>
  <si>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</si>
  <si>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</si>
  <si>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</si>
  <si>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</si>
  <si>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</si>
  <si>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</si>
  <si>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</si>
  <si>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</si>
  <si>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</si>
  <si>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</si>
  <si>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</si>
  <si>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</si>
  <si>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</si>
  <si>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</si>
  <si>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</si>
  <si>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</si>
  <si>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</si>
  <si>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</si>
  <si>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</si>
  <si>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</si>
  <si>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</si>
  <si>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</si>
  <si>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</si>
  <si>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</si>
  <si>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</si>
  <si>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</si>
  <si>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</si>
  <si>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</si>
  <si>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</si>
  <si>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</si>
  <si>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</si>
  <si>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</si>
  <si>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</si>
  <si>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</si>
  <si>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</si>
  <si>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</si>
  <si>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</si>
  <si>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</si>
  <si>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</si>
  <si>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</si>
  <si>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</si>
  <si>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</si>
  <si>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</si>
  <si>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</si>
  <si>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</si>
  <si>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</si>
  <si>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</si>
  <si>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</si>
  <si>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</si>
  <si>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</si>
  <si>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</si>
  <si>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</si>
  <si>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</si>
  <si>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</si>
  <si>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</si>
  <si>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</si>
  <si>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</si>
  <si>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</si>
  <si>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</si>
  <si>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</si>
  <si>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</si>
  <si>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</si>
  <si>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</si>
  <si>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</si>
  <si>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</si>
  <si>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</si>
  <si>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</si>
  <si>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</si>
  <si>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</si>
  <si>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</si>
  <si>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</si>
  <si>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</si>
  <si>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</si>
  <si>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</si>
  <si>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</si>
  <si>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</si>
  <si>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</si>
  <si>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</si>
  <si>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</si>
  <si>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</si>
  <si>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</si>
  <si>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</si>
  <si>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</si>
  <si>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</si>
  <si>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</si>
  <si>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</si>
  <si>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</si>
  <si>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</si>
  <si>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</si>
  <si>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</si>
  <si>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</si>
  <si>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</si>
  <si>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</si>
  <si>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</si>
  <si>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</si>
  <si>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</si>
  <si>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</si>
  <si>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</si>
  <si>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</si>
  <si>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</si>
  <si>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</si>
  <si>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</si>
  <si>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</si>
  <si>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</si>
  <si>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</si>
  <si>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</si>
  <si>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</si>
  <si>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</si>
  <si>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</si>
  <si>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</si>
  <si>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</si>
  <si>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</si>
  <si>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</si>
  <si>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</si>
  <si>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</si>
  <si>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</si>
  <si>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</si>
  <si>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</si>
  <si>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</si>
  <si>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</si>
  <si>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</si>
  <si>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</si>
  <si>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</si>
  <si>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</si>
  <si>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</si>
  <si>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</si>
  <si>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</si>
  <si>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</si>
  <si>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</si>
  <si>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</si>
  <si>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</si>
  <si>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</si>
  <si>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</si>
  <si>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</si>
  <si>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</si>
  <si>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</si>
  <si>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</si>
  <si>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</si>
  <si>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</si>
  <si>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</si>
  <si>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</si>
  <si>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</si>
  <si>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</si>
  <si>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</si>
  <si>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</si>
  <si>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</si>
  <si>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</si>
  <si>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</si>
  <si>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</si>
  <si>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</si>
  <si>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</si>
  <si>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</si>
  <si>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</si>
  <si>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</si>
  <si>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</si>
  <si>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</si>
  <si>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</si>
  <si>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</si>
  <si>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</si>
  <si>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</si>
  <si>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</si>
  <si>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</si>
  <si>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</si>
  <si>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</si>
  <si>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</si>
  <si>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</si>
  <si>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</si>
  <si>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</si>
  <si>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</si>
  <si>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</si>
  <si>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</si>
  <si>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</si>
  <si>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</si>
  <si>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</si>
  <si>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</si>
  <si>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</si>
  <si>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</si>
  <si>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</si>
  <si>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</si>
  <si>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</si>
  <si>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</si>
  <si>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</si>
  <si>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</si>
  <si>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</si>
  <si>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</si>
  <si>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</si>
  <si>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</si>
  <si>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</si>
  <si>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</si>
  <si>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</si>
  <si>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</si>
  <si>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</si>
  <si>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</si>
  <si>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</si>
  <si>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</si>
  <si>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</si>
  <si>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</si>
  <si>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</si>
  <si>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</si>
  <si>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</si>
  <si>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</si>
  <si>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</si>
  <si>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</si>
  <si>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</si>
  <si>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</si>
  <si>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</si>
  <si>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</si>
  <si>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</si>
  <si>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</si>
  <si>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</si>
  <si>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</si>
  <si>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</si>
  <si>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</si>
  <si>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</si>
  <si>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</si>
  <si>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</si>
  <si>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</si>
  <si>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</si>
  <si>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</si>
  <si>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</si>
  <si>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</si>
  <si>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</si>
  <si>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</si>
  <si>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</si>
  <si>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</si>
  <si>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</si>
  <si>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</si>
  <si>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</si>
  <si>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</si>
  <si>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</si>
  <si>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</si>
  <si>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</si>
  <si>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</si>
  <si>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</si>
  <si>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</si>
  <si>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</si>
  <si>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</si>
  <si>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</si>
  <si>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</si>
  <si>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</si>
  <si>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</si>
  <si>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</si>
  <si>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</si>
  <si>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</si>
  <si>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</si>
  <si>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</si>
  <si>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</si>
  <si>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</si>
  <si>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</si>
  <si>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</si>
  <si>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</si>
  <si>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</si>
  <si>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</si>
  <si>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</si>
  <si>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</si>
  <si>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</si>
  <si>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</si>
  <si>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</si>
  <si>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</si>
  <si>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</si>
  <si>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</si>
  <si>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</si>
  <si>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</si>
  <si>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</si>
  <si>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</si>
  <si>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</si>
  <si>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</si>
  <si>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</si>
  <si>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</si>
  <si>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</si>
  <si>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</si>
  <si>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</si>
  <si>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</si>
  <si>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</si>
  <si>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</si>
  <si>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</si>
  <si>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</si>
  <si>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</si>
  <si>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</si>
  <si>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</si>
  <si>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</si>
  <si>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</si>
  <si>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</si>
  <si>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</si>
  <si>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</si>
  <si>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</si>
  <si>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</si>
  <si>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</si>
  <si>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</si>
  <si>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</si>
  <si>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</si>
  <si>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</si>
  <si>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</si>
  <si>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</si>
  <si>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</si>
  <si>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</si>
  <si>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</si>
  <si>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</si>
  <si>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</si>
  <si>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</si>
  <si>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</si>
  <si>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</si>
  <si>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</si>
  <si>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</si>
  <si>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</si>
  <si>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</si>
  <si>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</si>
  <si>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</si>
  <si>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</si>
  <si>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</si>
  <si>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</si>
  <si>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</si>
  <si>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</si>
  <si>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</si>
  <si>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</si>
  <si>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</si>
  <si>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</si>
  <si>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</si>
  <si>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</si>
  <si>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</si>
  <si>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</si>
  <si>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</si>
  <si>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</si>
  <si>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</si>
  <si>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</si>
  <si>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</si>
  <si>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</si>
  <si>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</si>
  <si>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</si>
  <si>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</si>
  <si>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</si>
  <si>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</si>
  <si>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</si>
  <si>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</si>
  <si>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</si>
  <si>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</si>
  <si>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</si>
  <si>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</si>
  <si>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</si>
  <si>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</si>
  <si>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</si>
  <si>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</si>
  <si>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</si>
  <si>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</si>
  <si>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</si>
  <si>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</si>
  <si>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</si>
  <si>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</si>
  <si>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</si>
  <si>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</si>
  <si>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</si>
  <si>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</si>
  <si>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</si>
  <si>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</si>
  <si>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</si>
  <si>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</si>
  <si>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</si>
  <si>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</si>
  <si>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</si>
  <si>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</si>
  <si>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</si>
  <si>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</si>
  <si>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</si>
  <si>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</si>
  <si>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</si>
  <si>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</si>
  <si>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</si>
  <si>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</si>
  <si>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</si>
  <si>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</si>
  <si>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</si>
  <si>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</si>
  <si>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</si>
  <si>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</si>
  <si>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</si>
  <si>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</si>
  <si>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</si>
  <si>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</si>
  <si>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</si>
  <si>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</si>
  <si>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</si>
  <si>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</si>
  <si>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</si>
  <si>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</si>
  <si>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</si>
  <si>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</si>
  <si>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</si>
  <si>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</si>
  <si>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</si>
  <si>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</si>
  <si>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</si>
  <si>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</si>
  <si>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</si>
  <si>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</si>
  <si>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</si>
  <si>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</si>
  <si>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</si>
  <si>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</si>
  <si>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</si>
  <si>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</si>
  <si>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</si>
  <si>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</si>
  <si>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</si>
  <si>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</si>
  <si>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</si>
  <si>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</si>
  <si>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</si>
  <si>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</si>
  <si>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</si>
  <si>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</si>
  <si>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</si>
  <si>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</si>
  <si>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</si>
  <si>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</si>
  <si>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</si>
  <si>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</si>
  <si>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</si>
  <si>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</si>
  <si>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</si>
  <si>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</si>
  <si>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</si>
  <si>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</si>
  <si>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</si>
  <si>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</si>
  <si>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</si>
  <si>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</si>
  <si>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</si>
  <si>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</si>
  <si>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</si>
  <si>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</si>
  <si>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</si>
  <si>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</si>
  <si>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</si>
  <si>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</si>
  <si>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</si>
  <si>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</si>
  <si>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</si>
  <si>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</si>
  <si>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</si>
  <si>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</si>
  <si>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</si>
  <si>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</si>
  <si>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</si>
  <si>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</si>
  <si>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</si>
  <si>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</si>
  <si>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</si>
  <si>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</si>
  <si>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</si>
  <si>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</si>
  <si>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</si>
  <si>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</si>
  <si>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</si>
  <si>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</si>
  <si>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</si>
  <si>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</si>
  <si>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</si>
  <si>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</si>
  <si>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</si>
  <si>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</si>
  <si>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</si>
  <si>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</si>
  <si>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</si>
  <si>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</si>
  <si>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</si>
  <si>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</si>
  <si>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</si>
  <si>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</si>
  <si>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</si>
  <si>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</si>
  <si>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</si>
  <si>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</si>
  <si>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</si>
  <si>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</si>
  <si>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</si>
  <si>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</si>
  <si>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</si>
  <si>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</si>
  <si>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</si>
  <si>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</si>
  <si>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</si>
  <si>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</si>
  <si>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</si>
  <si>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</si>
  <si>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</si>
  <si>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</si>
  <si>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</si>
  <si>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</si>
  <si>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</si>
  <si>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</si>
  <si>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</si>
  <si>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</si>
  <si>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</si>
  <si>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</si>
  <si>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</si>
  <si>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</si>
  <si>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</si>
  <si>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</si>
  <si>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</si>
  <si>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</si>
  <si>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</si>
  <si>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</si>
  <si>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</si>
  <si>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</si>
  <si>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</si>
  <si>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</si>
  <si>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</si>
  <si>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</si>
  <si>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</si>
  <si>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</si>
  <si>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</si>
  <si>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</si>
  <si>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</si>
  <si>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</si>
  <si>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</si>
  <si>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</si>
  <si>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</si>
  <si>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</si>
  <si>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</si>
  <si>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</si>
  <si>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</si>
  <si>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</si>
  <si>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</si>
  <si>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</si>
  <si>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</si>
  <si>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</si>
  <si>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</si>
  <si>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</si>
  <si>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</si>
  <si>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</si>
  <si>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</si>
  <si>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</si>
  <si>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</si>
  <si>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</si>
  <si>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</si>
  <si>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</si>
  <si>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</si>
  <si>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</si>
  <si>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</si>
  <si>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</si>
  <si>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</si>
  <si>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</si>
  <si>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</si>
  <si>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</si>
  <si>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</si>
  <si>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</si>
  <si>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</si>
  <si>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</si>
  <si>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</si>
  <si>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</si>
  <si>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</si>
  <si>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</si>
  <si>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</si>
  <si>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</si>
  <si>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</si>
  <si>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</si>
  <si>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</si>
  <si>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</si>
  <si>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</si>
  <si>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</si>
  <si>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</si>
  <si>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</si>
  <si>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</si>
  <si>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</si>
  <si>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</si>
  <si>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</si>
  <si>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</si>
  <si>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</si>
  <si>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</si>
  <si>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</si>
  <si>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</si>
  <si>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</si>
  <si>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</si>
  <si>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</si>
  <si>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</si>
  <si>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</si>
  <si>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</si>
  <si>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</si>
  <si>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</si>
  <si>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</si>
  <si>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</si>
  <si>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</si>
  <si>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</si>
  <si>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</si>
  <si>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</si>
  <si>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</si>
  <si>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</si>
  <si>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</si>
  <si>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</si>
  <si>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</si>
  <si>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</si>
  <si>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</si>
  <si>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</si>
  <si>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</si>
  <si>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</si>
  <si>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</si>
  <si>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</si>
  <si>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</si>
  <si>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</si>
  <si>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</si>
  <si>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</si>
  <si>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</si>
  <si>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</si>
  <si>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</si>
  <si>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</si>
  <si>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</si>
  <si>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</si>
  <si>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</si>
  <si>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</si>
  <si>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</si>
  <si>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</si>
  <si>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</si>
  <si>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</si>
  <si>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</si>
  <si>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</si>
  <si>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</si>
  <si>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</si>
  <si>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</si>
  <si>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</si>
  <si>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</si>
  <si>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</si>
  <si>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</si>
  <si>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</si>
  <si>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</si>
  <si>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</si>
  <si>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</si>
  <si>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</si>
  <si>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</si>
  <si>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</si>
  <si>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</si>
  <si>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</si>
  <si>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</si>
  <si>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</si>
  <si>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</si>
  <si>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</si>
  <si>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</si>
  <si>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</si>
  <si>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</si>
  <si>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</si>
  <si>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</si>
  <si>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</si>
  <si>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</si>
  <si>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</si>
  <si>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</si>
  <si>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</si>
  <si>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</si>
  <si>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</si>
  <si>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</si>
  <si>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</si>
  <si>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</si>
  <si>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</si>
  <si>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</si>
  <si>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</si>
  <si>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</si>
  <si>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</si>
  <si>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</si>
  <si>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</si>
  <si>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</si>
  <si>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</si>
  <si>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</si>
  <si>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</si>
  <si>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</si>
  <si>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</si>
  <si>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</si>
  <si>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</si>
  <si>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</si>
  <si>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</si>
  <si>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</si>
  <si>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</si>
  <si>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</si>
  <si>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</si>
  <si>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</si>
  <si>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</si>
  <si>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</si>
  <si>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</si>
  <si>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</si>
  <si>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</si>
  <si>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</si>
  <si>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</si>
  <si>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</si>
  <si>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</si>
  <si>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</si>
  <si>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</si>
  <si>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</si>
  <si>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</si>
  <si>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</si>
  <si>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</si>
  <si>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</si>
  <si>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</si>
  <si>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</si>
  <si>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</si>
  <si>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</si>
  <si>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</si>
  <si>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</si>
  <si>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</si>
  <si>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</si>
  <si>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</si>
  <si>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</si>
  <si>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</si>
  <si>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</si>
  <si>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</si>
  <si>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</si>
  <si>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</si>
  <si>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</si>
  <si>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</si>
  <si>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</si>
  <si>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</si>
  <si>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</si>
  <si>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</si>
  <si>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</si>
  <si>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</si>
  <si>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</si>
  <si>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</si>
  <si>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</si>
  <si>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</si>
  <si>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</si>
  <si>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</si>
  <si>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</si>
  <si>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</si>
  <si>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</si>
  <si>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</si>
  <si>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</si>
  <si>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</si>
  <si>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</si>
  <si>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</si>
  <si>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</si>
  <si>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</si>
  <si>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</si>
  <si>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</si>
  <si>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</si>
  <si>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</si>
  <si>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</si>
  <si>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</si>
  <si>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</si>
  <si>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</si>
  <si>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</si>
  <si>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</si>
  <si>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</si>
  <si>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</si>
  <si>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</si>
  <si>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</si>
  <si>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</si>
  <si>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</si>
  <si>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</si>
  <si>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</si>
  <si>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</si>
  <si>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</si>
  <si>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</si>
  <si>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</si>
  <si>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</si>
  <si>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</si>
  <si>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</si>
  <si>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</si>
  <si>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</si>
  <si>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</si>
  <si>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</si>
  <si>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</si>
  <si>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</si>
  <si>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</si>
  <si>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</si>
  <si>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</si>
  <si>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</si>
  <si>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</si>
  <si>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</si>
  <si>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</si>
  <si>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</si>
  <si>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</si>
  <si>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</si>
  <si>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</si>
  <si>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</si>
  <si>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</si>
  <si>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</si>
  <si>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</si>
  <si>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</si>
  <si>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</si>
  <si>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</si>
  <si>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</si>
  <si>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</si>
  <si>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</si>
  <si>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</si>
  <si>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</si>
  <si>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</si>
  <si>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</si>
  <si>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</si>
  <si>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</si>
  <si>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</si>
  <si>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</si>
  <si>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</si>
  <si>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</si>
  <si>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</si>
  <si>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</si>
  <si>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</si>
  <si>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</si>
  <si>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</si>
  <si>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</si>
  <si>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</si>
  <si>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</si>
  <si>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</si>
  <si>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</si>
  <si>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</si>
  <si>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</si>
  <si>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</si>
  <si>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</si>
  <si>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</si>
  <si>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</si>
  <si>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</si>
  <si>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</si>
  <si>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</si>
  <si>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</si>
  <si>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</si>
  <si>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</si>
  <si>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</si>
  <si>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</si>
  <si>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</si>
  <si>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</si>
  <si>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</si>
  <si>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</si>
  <si>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</si>
  <si>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</si>
  <si>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</si>
  <si>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</si>
  <si>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</si>
  <si>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</si>
  <si>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</si>
  <si>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</si>
  <si>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</si>
  <si>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</si>
  <si>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</si>
  <si>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</si>
  <si>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</si>
  <si>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</si>
  <si>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</si>
  <si>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</si>
  <si>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</si>
  <si>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</si>
  <si>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</si>
  <si>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</si>
  <si>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</si>
  <si>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</si>
  <si>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</si>
  <si>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</si>
  <si>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</si>
  <si>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</si>
  <si>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</si>
  <si>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</si>
  <si>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</si>
  <si>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</si>
  <si>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</si>
  <si>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</si>
  <si>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</si>
  <si>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</si>
  <si>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</si>
  <si>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</si>
  <si>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</si>
  <si>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</si>
  <si>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</si>
  <si>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</si>
  <si>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</si>
  <si>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</si>
  <si>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</si>
  <si>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</si>
  <si>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</si>
  <si>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</si>
  <si>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</si>
  <si>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</si>
  <si>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</si>
  <si>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</si>
  <si>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</si>
  <si>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</si>
  <si>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</si>
  <si>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</si>
  <si>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</si>
  <si>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</si>
  <si>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</si>
  <si>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</si>
  <si>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</si>
  <si>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</si>
  <si>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</si>
  <si>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</si>
  <si>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</si>
  <si>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</si>
  <si>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</si>
  <si>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</si>
  <si>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</si>
  <si>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</si>
  <si>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</si>
  <si>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</si>
  <si>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</si>
  <si>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</si>
  <si>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</si>
  <si>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</si>
  <si>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</si>
  <si>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</si>
  <si>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</si>
  <si>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</si>
  <si>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</si>
  <si>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</si>
  <si>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</si>
  <si>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</si>
  <si>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</si>
  <si>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</si>
  <si>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</si>
  <si>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</si>
  <si>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</si>
  <si>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</si>
  <si>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</si>
  <si>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</si>
  <si>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</si>
  <si>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</si>
  <si>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</si>
  <si>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</si>
  <si>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</si>
  <si>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</si>
  <si>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</si>
  <si>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</si>
  <si>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</si>
  <si>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</si>
  <si>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</si>
  <si>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</si>
  <si>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</si>
  <si>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</si>
  <si>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</si>
  <si>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</si>
  <si>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</si>
  <si>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</si>
  <si>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</si>
  <si>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</si>
  <si>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</si>
  <si>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</si>
  <si>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</si>
  <si>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</si>
  <si>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</si>
  <si>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</si>
  <si>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</si>
  <si>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</si>
  <si>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</si>
  <si>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</si>
  <si>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</si>
  <si>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</si>
  <si>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</si>
  <si>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</si>
  <si>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</si>
  <si>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</si>
  <si>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</si>
  <si>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</si>
  <si>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</si>
  <si>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</si>
  <si>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</si>
  <si>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</si>
  <si>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</si>
  <si>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</si>
  <si>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</si>
  <si>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</si>
  <si>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</si>
  <si>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</si>
  <si>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</si>
  <si>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</si>
  <si>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</si>
  <si>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</si>
  <si>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</si>
  <si>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</si>
  <si>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</si>
  <si>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</si>
  <si>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</si>
  <si>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</si>
  <si>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</si>
  <si>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</si>
  <si>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</si>
  <si>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</si>
  <si>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</si>
  <si>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</si>
  <si>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</si>
  <si>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</si>
  <si>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</si>
  <si>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</si>
  <si>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</si>
  <si>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</si>
  <si>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</si>
  <si>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</si>
  <si>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</si>
  <si>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</si>
  <si>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</si>
  <si>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</si>
  <si>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</si>
  <si>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</si>
  <si>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</si>
  <si>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</si>
  <si>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</si>
  <si>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</si>
  <si>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</si>
  <si>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</si>
  <si>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</si>
  <si>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</si>
  <si>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</si>
  <si>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</si>
  <si>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</si>
  <si>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</si>
  <si>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</si>
  <si>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</si>
  <si>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</si>
  <si>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</si>
  <si>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</si>
  <si>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</si>
  <si>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</si>
  <si>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</si>
  <si>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</si>
  <si>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</si>
  <si>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</si>
  <si>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</si>
  <si>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</si>
  <si>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</si>
  <si>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</si>
  <si>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</si>
  <si>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</si>
  <si>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</si>
  <si>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</si>
  <si>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</si>
  <si>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</si>
  <si>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</si>
  <si>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</si>
  <si>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</si>
  <si>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</si>
  <si>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</si>
  <si>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</si>
  <si>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</si>
  <si>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</si>
  <si>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</si>
  <si>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</si>
  <si>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</si>
  <si>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</si>
  <si>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</si>
  <si>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</si>
  <si>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</si>
  <si>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</si>
  <si>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</si>
  <si>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</si>
  <si>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</si>
  <si>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</si>
  <si>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</si>
  <si>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</si>
  <si>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</si>
  <si>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</si>
  <si>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</si>
  <si>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</si>
  <si>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</si>
  <si>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</si>
  <si>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</si>
  <si>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</si>
  <si>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</si>
  <si>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</si>
  <si>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</si>
  <si>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</si>
  <si>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</si>
  <si>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</si>
  <si>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</si>
  <si>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</si>
  <si>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</si>
  <si>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</si>
  <si>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</si>
  <si>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</si>
  <si>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</si>
  <si>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</si>
  <si>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</si>
  <si>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</si>
  <si>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</si>
  <si>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</si>
  <si>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</si>
  <si>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</si>
  <si>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</si>
  <si>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</si>
  <si>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</si>
  <si>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</si>
  <si>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</si>
  <si>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</si>
  <si>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</si>
  <si>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</si>
  <si>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</si>
  <si>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</si>
  <si>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</si>
  <si>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</si>
  <si>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</si>
  <si>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</si>
  <si>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</si>
  <si>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</si>
  <si>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</si>
  <si>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</si>
  <si>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</si>
  <si>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</si>
  <si>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</si>
  <si>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</si>
  <si>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</si>
  <si>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</si>
  <si>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</si>
  <si>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</si>
  <si>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</si>
  <si>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</si>
  <si>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</si>
  <si>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</si>
  <si>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</si>
  <si>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</si>
  <si>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</si>
  <si>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</si>
  <si>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</si>
  <si>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</si>
  <si>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</si>
  <si>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</si>
  <si>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</si>
  <si>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</si>
  <si>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</si>
  <si>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</si>
  <si>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</si>
  <si>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</si>
  <si>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</si>
  <si>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</si>
  <si>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</si>
  <si>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</si>
  <si>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</si>
  <si>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</si>
  <si>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</si>
  <si>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</si>
  <si>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</si>
  <si>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</si>
  <si>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</si>
  <si>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</si>
  <si>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</si>
  <si>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</si>
  <si>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</si>
  <si>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</si>
  <si>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</si>
  <si>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</si>
  <si>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</si>
  <si>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</si>
  <si>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</si>
  <si>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</si>
  <si>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</si>
  <si>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</si>
  <si>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</si>
  <si>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</si>
  <si>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</si>
  <si>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</si>
  <si>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</si>
  <si>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</si>
  <si>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</si>
  <si>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</si>
  <si>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</si>
  <si>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</si>
  <si>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</si>
  <si>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</si>
  <si>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</si>
  <si>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</si>
  <si>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</si>
  <si>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</si>
  <si>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</si>
  <si>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</si>
  <si>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</si>
  <si>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</si>
  <si>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</si>
  <si>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</si>
  <si>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</si>
  <si>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</si>
  <si>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</si>
  <si>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</si>
  <si>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</si>
  <si>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</si>
  <si>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</si>
  <si>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</si>
  <si>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</si>
  <si>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</si>
  <si>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</si>
  <si>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</si>
  <si>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</si>
  <si>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</si>
  <si>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</si>
  <si>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</si>
  <si>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</si>
  <si>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</si>
  <si>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</si>
  <si>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</si>
  <si>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</si>
  <si>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</si>
  <si>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</si>
  <si>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</si>
  <si>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</si>
  <si>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</si>
  <si>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</si>
  <si>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</si>
  <si>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</si>
  <si>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</si>
  <si>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</si>
  <si>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</si>
  <si>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</si>
  <si>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</si>
  <si>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</si>
  <si>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</si>
  <si>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</si>
  <si>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</si>
  <si>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</si>
  <si>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</si>
  <si>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</si>
  <si>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</si>
  <si>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</si>
  <si>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</si>
  <si>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</si>
  <si>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</si>
  <si>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</si>
  <si>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</si>
  <si>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</si>
  <si>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</si>
  <si>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</si>
  <si>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</si>
  <si>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</si>
  <si>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</si>
  <si>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</si>
  <si>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</si>
  <si>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</si>
  <si>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</si>
  <si>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</si>
  <si>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</si>
  <si>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</si>
  <si>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</si>
  <si>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</si>
  <si>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</si>
  <si>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</si>
  <si>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</si>
  <si>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</si>
  <si>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</si>
  <si>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</si>
  <si>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</si>
  <si>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</si>
  <si>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</si>
  <si>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</si>
  <si>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</si>
  <si>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</si>
  <si>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</si>
  <si>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</si>
  <si>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</si>
  <si>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</si>
  <si>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</si>
  <si>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</si>
  <si>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</si>
  <si>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</si>
  <si>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</si>
  <si>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</si>
  <si>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</si>
  <si>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</si>
  <si>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</si>
  <si>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</si>
  <si>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</si>
  <si>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</si>
  <si>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</si>
  <si>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</si>
  <si>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</si>
  <si>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</si>
  <si>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</si>
  <si>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</si>
  <si>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</si>
  <si>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</si>
  <si>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</si>
  <si>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</si>
  <si>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</si>
  <si>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</si>
  <si>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</si>
  <si>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</si>
  <si>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</si>
  <si>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</si>
  <si>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</si>
  <si>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</si>
  <si>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</si>
  <si>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</si>
  <si>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</si>
  <si>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</si>
  <si>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</si>
  <si>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</si>
  <si>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</si>
  <si>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</si>
  <si>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</si>
  <si>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</si>
  <si>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</si>
  <si>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</si>
  <si>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</si>
  <si>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</si>
  <si>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</si>
  <si>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</si>
  <si>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</si>
  <si>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</si>
  <si>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</si>
  <si>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</si>
  <si>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</si>
  <si>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</si>
  <si>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</si>
  <si>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</si>
  <si>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</si>
  <si>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</si>
  <si>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</si>
  <si>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</si>
  <si>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</si>
  <si>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</si>
  <si>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</si>
  <si>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</si>
  <si>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</si>
  <si>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</si>
  <si>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</si>
  <si>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</si>
  <si>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</si>
  <si>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</si>
  <si>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</si>
  <si>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</si>
  <si>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</si>
  <si>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</si>
  <si>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</si>
  <si>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</si>
  <si>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</si>
  <si>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</si>
  <si>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</si>
  <si>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</si>
  <si>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</si>
  <si>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</si>
  <si>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</si>
  <si>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</si>
  <si>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</si>
  <si>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</si>
  <si>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</si>
  <si>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</si>
  <si>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</si>
  <si>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</si>
  <si>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</si>
  <si>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</si>
  <si>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</si>
  <si>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</si>
  <si>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</si>
  <si>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</si>
  <si>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</si>
  <si>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</si>
  <si>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</si>
  <si>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</si>
  <si>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</si>
  <si>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</si>
  <si>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</si>
  <si>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</si>
  <si>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</si>
  <si>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</si>
  <si>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</si>
  <si>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</si>
  <si>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</si>
  <si>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</si>
  <si>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</si>
  <si>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</si>
  <si>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</si>
  <si>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</si>
  <si>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</si>
  <si>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</si>
  <si>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</si>
  <si>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</si>
  <si>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</si>
  <si>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</si>
  <si>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</si>
  <si>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</si>
  <si>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</si>
  <si>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</si>
  <si>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</si>
  <si>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</si>
  <si>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</si>
  <si>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</si>
  <si>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</si>
  <si>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</si>
  <si>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</si>
  <si>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</si>
  <si>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</si>
  <si>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</si>
  <si>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</si>
  <si>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</si>
  <si>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</si>
  <si>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</si>
  <si>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</si>
  <si>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</si>
  <si>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</si>
  <si>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</si>
  <si>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</si>
  <si>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</si>
  <si>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</si>
  <si>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</si>
  <si>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</si>
  <si>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</si>
  <si>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</si>
  <si>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</si>
  <si>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</si>
  <si>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</si>
  <si>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</si>
  <si>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</si>
  <si>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</si>
  <si>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</si>
  <si>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</si>
  <si>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</si>
  <si>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</si>
  <si>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</si>
  <si>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</si>
  <si>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</si>
  <si>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</si>
  <si>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</si>
  <si>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</si>
  <si>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</si>
  <si>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</si>
  <si>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</si>
  <si>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</si>
  <si>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</si>
  <si>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</si>
  <si>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</si>
  <si>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</si>
  <si>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</si>
  <si>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</si>
  <si>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</si>
  <si>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</si>
  <si>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</si>
  <si>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</si>
  <si>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</si>
  <si>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</si>
  <si>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</si>
  <si>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</si>
  <si>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</si>
  <si>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</si>
  <si>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</si>
  <si>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</si>
  <si>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</si>
  <si>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</si>
  <si>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</si>
  <si>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</si>
  <si>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</si>
  <si>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</si>
  <si>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</si>
  <si>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</si>
  <si>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</si>
  <si>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</si>
  <si>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</si>
  <si>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</si>
  <si>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</si>
  <si>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</si>
  <si>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</si>
  <si>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</si>
  <si>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</si>
  <si>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</si>
  <si>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</si>
  <si>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</si>
  <si>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</si>
  <si>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</si>
  <si>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</si>
  <si>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</si>
  <si>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</si>
  <si>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</si>
  <si>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</si>
  <si>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</si>
  <si>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</si>
  <si>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</si>
  <si>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</si>
  <si>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</si>
  <si>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</si>
  <si>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</si>
  <si>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</si>
  <si>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</si>
  <si>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</si>
  <si>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</si>
  <si>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</si>
  <si>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</si>
  <si>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</si>
  <si>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</si>
  <si>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</si>
  <si>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</si>
  <si>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</si>
  <si>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</si>
  <si>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</si>
  <si>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</si>
  <si>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</si>
  <si>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</si>
  <si>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</si>
  <si>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</si>
  <si>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</si>
  <si>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</si>
  <si>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</si>
  <si>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</si>
  <si>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</si>
  <si>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</si>
  <si>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</si>
  <si>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</si>
  <si>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</si>
  <si>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</si>
  <si>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</si>
  <si>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</si>
  <si>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</si>
  <si>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</si>
  <si>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</si>
  <si>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</si>
  <si>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</si>
  <si>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</si>
  <si>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</si>
  <si>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</si>
  <si>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</si>
  <si>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</si>
  <si>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</si>
  <si>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</si>
  <si>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</si>
  <si>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</si>
  <si>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</si>
  <si>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</si>
  <si>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</si>
  <si>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</si>
  <si>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</si>
  <si>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</si>
  <si>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</si>
  <si>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</si>
  <si>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</si>
  <si>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</si>
  <si>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</si>
  <si>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</si>
  <si>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</si>
  <si>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</si>
  <si>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</si>
  <si>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</si>
  <si>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</si>
  <si>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</si>
  <si>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</si>
  <si>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</si>
  <si>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</si>
  <si>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</si>
  <si>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</si>
  <si>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</si>
  <si>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</si>
  <si>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</si>
  <si>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</si>
  <si>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</si>
  <si>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</si>
  <si>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</si>
  <si>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</si>
  <si>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</si>
  <si>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</si>
  <si>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</si>
  <si>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</si>
  <si>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</si>
  <si>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</si>
  <si>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</si>
  <si>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</si>
  <si>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</si>
  <si>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</si>
  <si>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</si>
  <si>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</si>
  <si>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</si>
  <si>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</si>
  <si>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</si>
  <si>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</si>
  <si>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</si>
  <si>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</si>
  <si>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</si>
  <si>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</si>
  <si>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</si>
  <si>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</si>
  <si>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</si>
  <si>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</si>
  <si>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</si>
  <si>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</si>
  <si>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</si>
  <si>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</si>
  <si>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</si>
  <si>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</si>
  <si>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</si>
  <si>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</si>
  <si>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</si>
  <si>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</si>
  <si>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</si>
  <si>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</si>
  <si>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</si>
  <si>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</si>
  <si>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</si>
  <si>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</si>
  <si>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</si>
  <si>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</si>
  <si>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</si>
  <si>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</si>
  <si>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</si>
  <si>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</si>
  <si>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</si>
  <si>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</si>
  <si>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</si>
  <si>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</si>
  <si>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</si>
  <si>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</si>
  <si>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</si>
  <si>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</si>
  <si>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</si>
  <si>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</si>
  <si>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</si>
  <si>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</si>
  <si>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</si>
  <si>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</si>
  <si>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</si>
  <si>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</si>
  <si>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</si>
  <si>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</si>
  <si>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</si>
  <si>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</si>
  <si>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</si>
  <si>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</si>
  <si>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</si>
  <si>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</si>
  <si>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</si>
  <si>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</si>
  <si>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</si>
  <si>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</si>
  <si>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</si>
  <si>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</si>
  <si>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</si>
  <si>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</si>
  <si>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</si>
  <si>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</si>
  <si>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</si>
  <si>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</si>
  <si>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</si>
  <si>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</si>
  <si>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</si>
  <si>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</si>
  <si>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</si>
  <si>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</si>
  <si>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</si>
  <si>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</si>
  <si>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</si>
  <si>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</si>
  <si>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</si>
  <si>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</si>
  <si>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</si>
  <si>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</si>
  <si>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</si>
  <si>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</si>
  <si>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</si>
  <si>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</si>
  <si>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</si>
  <si>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</si>
  <si>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</si>
  <si>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</si>
  <si>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</si>
  <si>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</si>
  <si>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</si>
  <si>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</si>
  <si>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</si>
  <si>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</si>
  <si>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</si>
  <si>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</si>
  <si>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</si>
  <si>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</si>
  <si>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</si>
  <si>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</si>
  <si>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</si>
  <si>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</si>
  <si>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</si>
  <si>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</si>
  <si>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</si>
  <si>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</si>
  <si>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</si>
  <si>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</si>
  <si>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</si>
  <si>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</si>
  <si>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</si>
  <si>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</si>
  <si>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</si>
  <si>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</si>
  <si>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</si>
  <si>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</si>
  <si>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</si>
  <si>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</si>
  <si>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</si>
  <si>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</si>
  <si>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</si>
  <si>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</si>
  <si>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</si>
  <si>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</si>
  <si>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</si>
  <si>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</si>
  <si>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</si>
  <si>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</si>
  <si>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</si>
  <si>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</si>
  <si>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</si>
  <si>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</si>
  <si>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</si>
  <si>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</si>
  <si>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</si>
  <si>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</si>
  <si>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</si>
  <si>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</si>
  <si>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</si>
  <si>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</si>
  <si>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</si>
  <si>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</si>
  <si>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</si>
  <si>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</si>
  <si>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</si>
  <si>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</si>
  <si>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</si>
  <si>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</si>
  <si>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</si>
  <si>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</si>
  <si>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</si>
  <si>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</si>
  <si>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</si>
  <si>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</si>
  <si>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</si>
  <si>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</si>
  <si>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</si>
  <si>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</si>
  <si>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</si>
  <si>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</si>
  <si>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</si>
  <si>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</si>
  <si>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</si>
  <si>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</si>
  <si>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</si>
  <si>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</si>
  <si>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</si>
  <si>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</si>
  <si>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</si>
  <si>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</si>
  <si>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</si>
  <si>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</si>
  <si>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</si>
  <si>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</si>
  <si>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</si>
  <si>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</si>
  <si>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</si>
  <si>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</si>
  <si>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</si>
  <si>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</si>
  <si>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</si>
  <si>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</si>
  <si>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</si>
  <si>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</si>
  <si>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</si>
  <si>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</si>
  <si>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</si>
  <si>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</si>
  <si>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</si>
  <si>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</si>
  <si>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</si>
  <si>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</si>
  <si>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</si>
  <si>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</si>
  <si>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</si>
  <si>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</si>
  <si>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</si>
  <si>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</si>
  <si>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</si>
  <si>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</si>
  <si>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</si>
  <si>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</si>
  <si>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</si>
  <si>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</si>
  <si>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</si>
  <si>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</si>
  <si>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</si>
  <si>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</si>
  <si>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</si>
  <si>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</si>
  <si>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</si>
  <si>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</si>
  <si>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</si>
  <si>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</si>
  <si>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</si>
  <si>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</si>
  <si>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</si>
  <si>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</si>
  <si>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</si>
  <si>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</si>
  <si>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</si>
  <si>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</si>
  <si>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</si>
  <si>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</si>
  <si>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</si>
  <si>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</si>
  <si>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</si>
  <si>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</si>
  <si>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</si>
  <si>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</si>
  <si>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</si>
  <si>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</si>
  <si>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</si>
  <si>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</si>
  <si>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</si>
  <si>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</si>
  <si>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</si>
  <si>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</si>
  <si>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</si>
  <si>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</si>
  <si>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</si>
  <si>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</si>
  <si>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</si>
  <si>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</si>
  <si>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</si>
  <si>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</si>
  <si>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</si>
  <si>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</si>
  <si>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</si>
  <si>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</si>
  <si>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</si>
  <si>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</si>
  <si>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</si>
  <si>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</si>
  <si>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</si>
  <si>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</si>
  <si>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</si>
  <si>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</si>
  <si>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</si>
  <si>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</si>
  <si>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</si>
  <si>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</si>
  <si>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</si>
  <si>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</si>
  <si>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</si>
  <si>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</si>
  <si>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</si>
  <si>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</si>
  <si>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</si>
  <si>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</si>
  <si>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</si>
  <si>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</si>
  <si>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</si>
  <si>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</si>
  <si>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</si>
  <si>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</si>
  <si>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</si>
  <si>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</si>
  <si>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</si>
  <si>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</si>
  <si>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</si>
  <si>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</si>
  <si>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</si>
  <si>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</si>
  <si>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</si>
  <si>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</si>
  <si>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</si>
  <si>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</si>
  <si>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</si>
  <si>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</si>
  <si>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</si>
  <si>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</si>
  <si>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</si>
  <si>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</si>
  <si>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</si>
  <si>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</si>
  <si>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</si>
  <si>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</si>
  <si>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</si>
  <si>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</si>
  <si>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</si>
  <si>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</si>
  <si>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</si>
  <si>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</si>
  <si>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</si>
  <si>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</si>
  <si>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</si>
  <si>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</si>
  <si>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</si>
  <si>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</si>
  <si>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</si>
  <si>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</si>
  <si>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</si>
  <si>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</si>
  <si>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</si>
  <si>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</si>
  <si>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</si>
  <si>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</si>
  <si>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</si>
  <si>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</si>
  <si>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</si>
  <si>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</si>
  <si>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</si>
  <si>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</si>
  <si>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</si>
  <si>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</si>
  <si>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</si>
  <si>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</si>
  <si>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</si>
  <si>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</si>
  <si>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</si>
  <si>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</si>
  <si>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</si>
  <si>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</si>
  <si>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</si>
  <si>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</si>
  <si>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</si>
  <si>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</si>
  <si>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</si>
  <si>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</si>
  <si>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</si>
  <si>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</si>
  <si>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</si>
  <si>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</si>
  <si>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</si>
  <si>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</si>
  <si>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</si>
  <si>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</si>
  <si>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</si>
  <si>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</si>
  <si>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</si>
  <si>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</si>
  <si>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</si>
  <si>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</si>
  <si>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</si>
  <si>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</si>
  <si>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</si>
  <si>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</si>
  <si>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</si>
  <si>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</si>
  <si>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</si>
  <si>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</si>
  <si>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</si>
  <si>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</si>
  <si>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</si>
  <si>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</si>
  <si>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</si>
  <si>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</si>
  <si>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</si>
  <si>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</si>
  <si>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</si>
  <si>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</si>
  <si>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</si>
  <si>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</si>
  <si>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</si>
  <si>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</si>
  <si>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</si>
  <si>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</si>
  <si>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</si>
  <si>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</si>
  <si>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</si>
  <si>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</si>
  <si>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</si>
  <si>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</si>
  <si>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</si>
  <si>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</si>
  <si>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</si>
  <si>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</si>
  <si>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</si>
  <si>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</si>
  <si>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</si>
  <si>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</si>
  <si>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</si>
  <si>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</si>
  <si>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</si>
  <si>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</si>
  <si>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</si>
  <si>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</si>
  <si>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</si>
  <si>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</si>
  <si>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</si>
  <si>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</si>
  <si>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</si>
  <si>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</si>
  <si>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</si>
  <si>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</si>
  <si>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</si>
  <si>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</si>
  <si>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</si>
  <si>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</si>
  <si>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</si>
  <si>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</si>
  <si>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</si>
  <si>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</si>
  <si>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</si>
  <si>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</si>
  <si>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</si>
  <si>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</si>
  <si>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</si>
  <si>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</si>
  <si>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</si>
  <si>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</si>
  <si>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</si>
  <si>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</si>
  <si>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</si>
  <si>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</si>
  <si>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</si>
  <si>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</si>
  <si>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</si>
  <si>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</si>
  <si>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</si>
  <si>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</si>
  <si>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</si>
  <si>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</si>
  <si>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</si>
  <si>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</si>
  <si>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</si>
  <si>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</si>
  <si>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</si>
  <si>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</si>
  <si>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</si>
  <si>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</si>
  <si>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</si>
  <si>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</si>
  <si>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</si>
  <si>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</si>
  <si>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</si>
  <si>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</si>
  <si>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</si>
  <si>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</si>
  <si>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</si>
  <si>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</si>
  <si>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</si>
  <si>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</si>
  <si>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</si>
  <si>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</si>
  <si>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</si>
  <si>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</si>
  <si>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</si>
  <si>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</si>
  <si>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</si>
  <si>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</si>
  <si>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</si>
  <si>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</si>
  <si>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</si>
  <si>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</si>
  <si>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</si>
  <si>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</si>
  <si>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</si>
  <si>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</si>
  <si>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</si>
  <si>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</si>
  <si>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</si>
  <si>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</si>
  <si>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</si>
  <si>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</si>
  <si>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</si>
  <si>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</si>
  <si>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</si>
  <si>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</si>
  <si>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</si>
  <si>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</si>
  <si>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</si>
  <si>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</si>
  <si>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</si>
  <si>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</si>
  <si>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</si>
  <si>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</si>
  <si>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</si>
  <si>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</si>
  <si>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</si>
  <si>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</si>
  <si>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</si>
  <si>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</si>
  <si>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</si>
  <si>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</si>
  <si>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</si>
  <si>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</si>
  <si>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</si>
  <si>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</si>
  <si>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</si>
  <si>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</si>
  <si>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</si>
  <si>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</si>
  <si>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</si>
  <si>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</si>
  <si>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</si>
  <si>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</si>
  <si>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</si>
  <si>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</si>
  <si>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</si>
  <si>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</si>
  <si>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</si>
  <si>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</si>
  <si>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</si>
  <si>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</si>
  <si>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</si>
  <si>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</si>
  <si>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</si>
  <si>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</si>
  <si>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</si>
  <si>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</si>
  <si>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</si>
  <si>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</si>
  <si>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</si>
  <si>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</si>
  <si>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</si>
  <si>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</si>
  <si>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</si>
  <si>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</si>
  <si>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</si>
  <si>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</si>
  <si>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</si>
  <si>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</si>
  <si>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</si>
  <si>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</si>
  <si>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</si>
  <si>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</si>
  <si>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</si>
  <si>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</si>
  <si>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</si>
  <si>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</si>
  <si>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</si>
  <si>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</si>
  <si>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</si>
  <si>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</si>
  <si>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</si>
  <si>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</si>
  <si>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</si>
  <si>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</si>
  <si>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</si>
  <si>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</si>
  <si>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</si>
  <si>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</si>
  <si>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</si>
  <si>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</si>
  <si>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</si>
  <si>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</si>
  <si>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</si>
  <si>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</si>
  <si>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</si>
  <si>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</si>
  <si>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</si>
  <si>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</si>
  <si>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</si>
  <si>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</si>
  <si>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</si>
  <si>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</si>
  <si>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</si>
  <si>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</si>
  <si>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</si>
  <si>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</si>
  <si>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</si>
  <si>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</si>
  <si>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</si>
  <si>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</si>
  <si>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</si>
  <si>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</si>
  <si>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</si>
  <si>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</si>
  <si>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</si>
  <si>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</si>
  <si>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</si>
  <si>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</si>
  <si>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</si>
  <si>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</si>
  <si>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</si>
  <si>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</si>
  <si>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</si>
  <si>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</si>
  <si>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</si>
  <si>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</si>
  <si>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</si>
  <si>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</si>
  <si>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</si>
  <si>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</si>
  <si>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</si>
  <si>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</si>
  <si>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</si>
  <si>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</si>
  <si>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</si>
  <si>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</si>
  <si>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</si>
  <si>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</si>
  <si>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</si>
  <si>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</si>
  <si>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</si>
  <si>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</si>
  <si>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</si>
  <si>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</si>
  <si>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</si>
  <si>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</si>
  <si>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</si>
  <si>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</si>
  <si>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</si>
  <si>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</si>
  <si>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</si>
  <si>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</si>
  <si>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</si>
  <si>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</si>
  <si>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</si>
  <si>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</si>
  <si>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</si>
  <si>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</si>
  <si>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</si>
  <si>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</si>
  <si>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</si>
  <si>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</si>
  <si>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</si>
  <si>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</si>
  <si>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</si>
  <si>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</si>
  <si>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</si>
  <si>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</si>
  <si>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</si>
  <si>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</si>
  <si>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</si>
  <si>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</si>
  <si>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</si>
  <si>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</si>
  <si>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</si>
  <si>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</si>
  <si>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</si>
  <si>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</si>
  <si>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</si>
  <si>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</si>
  <si>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</si>
  <si>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</si>
  <si>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</si>
  <si>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</si>
  <si>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</si>
  <si>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</si>
  <si>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</si>
  <si>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</si>
  <si>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</si>
  <si>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</si>
  <si>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</si>
  <si>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</si>
  <si>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</si>
  <si>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</si>
  <si>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</si>
  <si>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</si>
  <si>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</si>
  <si>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</si>
  <si>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</si>
  <si>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</si>
  <si>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</si>
  <si>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</si>
  <si>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</si>
  <si>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</si>
  <si>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</si>
  <si>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</si>
  <si>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</si>
  <si>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</si>
  <si>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</si>
  <si>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</si>
  <si>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</si>
  <si>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</si>
  <si>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</si>
  <si>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</si>
  <si>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</si>
  <si>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</si>
  <si>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</si>
  <si>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</si>
  <si>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</si>
  <si>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</si>
  <si>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</si>
  <si>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</si>
  <si>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</si>
  <si>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</si>
  <si>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</si>
  <si>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</si>
  <si>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</si>
  <si>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</si>
  <si>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</si>
  <si>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</si>
  <si>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</si>
  <si>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</si>
  <si>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</si>
  <si>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</si>
  <si>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</si>
  <si>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</si>
  <si>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</si>
  <si>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</si>
  <si>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</si>
  <si>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</si>
  <si>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</si>
  <si>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</si>
  <si>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</si>
  <si>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</si>
  <si>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</si>
  <si>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</si>
  <si>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</si>
  <si>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</si>
  <si>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</si>
  <si>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</si>
  <si>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</si>
  <si>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</si>
  <si>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</si>
  <si>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</si>
  <si>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</si>
  <si>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</si>
  <si>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</si>
  <si>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</si>
  <si>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</si>
  <si>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</si>
  <si>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</si>
  <si>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</si>
  <si>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</si>
  <si>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</si>
  <si>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</si>
  <si>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</si>
  <si>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</si>
  <si>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</si>
  <si>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</si>
  <si>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</si>
  <si>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</si>
  <si>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</si>
  <si>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</si>
  <si>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</si>
  <si>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</si>
  <si>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</si>
  <si>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</si>
  <si>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</si>
  <si>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</si>
  <si>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</si>
  <si>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</si>
  <si>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</si>
  <si>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</si>
  <si>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</si>
  <si>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</si>
  <si>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</si>
  <si>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</si>
  <si>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</si>
  <si>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</si>
  <si>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</si>
  <si>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</si>
  <si>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</si>
  <si>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</si>
  <si>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</si>
  <si>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</si>
  <si>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</si>
  <si>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</si>
  <si>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</si>
  <si>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</si>
  <si>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</si>
  <si>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</si>
  <si>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</si>
  <si>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</si>
  <si>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</si>
  <si>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</si>
  <si>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</si>
  <si>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</si>
  <si>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</si>
  <si>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</si>
  <si>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</si>
  <si>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</si>
  <si>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</si>
  <si>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</si>
  <si>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</si>
  <si>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</si>
  <si>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</si>
  <si>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</si>
  <si>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</si>
  <si>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</si>
  <si>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</si>
  <si>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</si>
  <si>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</si>
  <si>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</si>
  <si>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</si>
  <si>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</si>
  <si>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</si>
  <si>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</si>
  <si>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</si>
  <si>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</si>
  <si>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</si>
  <si>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</si>
  <si>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</si>
  <si>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</si>
  <si>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</si>
  <si>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</si>
  <si>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</si>
  <si>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</si>
  <si>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</si>
  <si>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</si>
  <si>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</si>
  <si>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</si>
  <si>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</si>
  <si>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</si>
  <si>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</si>
  <si>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</si>
  <si>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</si>
  <si>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</si>
  <si>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</si>
  <si>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</si>
  <si>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</si>
  <si>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</si>
  <si>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</si>
  <si>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</si>
  <si>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</si>
  <si>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</si>
  <si>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</si>
  <si>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</si>
  <si>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</si>
  <si>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</si>
  <si>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</si>
  <si>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</si>
  <si>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</si>
  <si>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</si>
  <si>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</si>
  <si>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</si>
  <si>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</si>
  <si>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</si>
  <si>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</si>
  <si>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</si>
  <si>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</si>
  <si>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</si>
  <si>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</si>
  <si>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</si>
  <si>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</si>
  <si>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</si>
  <si>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</si>
  <si>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</si>
  <si>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</si>
  <si>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</si>
  <si>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</si>
  <si>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</si>
  <si>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</si>
  <si>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</si>
  <si>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</si>
  <si>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</si>
  <si>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</si>
  <si>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</si>
  <si>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</si>
  <si>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</si>
  <si>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</si>
  <si>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</si>
  <si>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</si>
  <si>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</si>
  <si>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</si>
  <si>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</si>
  <si>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</si>
  <si>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</si>
  <si>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</si>
  <si>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</si>
  <si>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</si>
  <si>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</si>
  <si>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</si>
  <si>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</si>
  <si>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</si>
  <si>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</si>
  <si>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</si>
  <si>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</si>
  <si>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</si>
  <si>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</si>
  <si>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</si>
  <si>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</si>
  <si>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</si>
  <si>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</si>
  <si>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</si>
  <si>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</si>
  <si>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</si>
  <si>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</si>
  <si>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</si>
  <si>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</si>
  <si>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</si>
  <si>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</si>
  <si>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</si>
  <si>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</si>
  <si>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</si>
  <si>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</si>
  <si>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</si>
  <si>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</si>
  <si>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</si>
  <si>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</si>
  <si>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</si>
  <si>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</si>
  <si>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</si>
  <si>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</si>
  <si>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</si>
  <si>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</si>
  <si>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</si>
  <si>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</si>
  <si>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</si>
  <si>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</si>
  <si>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</si>
  <si>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</si>
  <si>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</si>
  <si>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</si>
  <si>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</si>
  <si>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</si>
  <si>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</si>
  <si>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</si>
  <si>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</si>
  <si>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</si>
  <si>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</si>
  <si>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</si>
  <si>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</si>
  <si>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</si>
  <si>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</si>
  <si>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</si>
  <si>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</si>
  <si>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</si>
  <si>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</si>
  <si>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</si>
  <si>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</si>
  <si>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</si>
  <si>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</si>
  <si>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</si>
  <si>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</si>
  <si>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</si>
  <si>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</si>
  <si>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</si>
  <si>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</si>
  <si>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</si>
  <si>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</si>
  <si>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</si>
  <si>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</si>
  <si>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</si>
  <si>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</si>
  <si>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</si>
  <si>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</si>
  <si>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</si>
  <si>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</si>
  <si>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</si>
  <si>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</si>
  <si>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</si>
  <si>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</si>
  <si>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</si>
  <si>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</si>
  <si>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</si>
  <si>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</si>
  <si>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</si>
  <si>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</si>
  <si>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</si>
  <si>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</si>
  <si>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</si>
  <si>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</si>
  <si>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</si>
  <si>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</si>
  <si>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</si>
  <si>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</si>
  <si>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</si>
  <si>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</si>
  <si>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</si>
  <si>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</si>
  <si>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</si>
  <si>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</si>
  <si>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</si>
  <si>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</si>
  <si>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</si>
  <si>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</si>
  <si>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</si>
  <si>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</si>
  <si>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</si>
  <si>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</si>
  <si>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</si>
  <si>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</si>
  <si>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</si>
  <si>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</si>
  <si>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</si>
  <si>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</si>
  <si>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</si>
  <si>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</si>
  <si>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</si>
  <si>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</si>
  <si>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</si>
  <si>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</si>
  <si>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</si>
  <si>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</si>
  <si>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</si>
  <si>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</si>
  <si>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</si>
  <si>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</si>
  <si>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</si>
  <si>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</si>
  <si>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</si>
  <si>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</si>
  <si>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</si>
  <si>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</si>
  <si>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</si>
  <si>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</si>
  <si>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</si>
  <si>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</si>
  <si>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</si>
  <si>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</si>
  <si>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</si>
  <si>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</si>
  <si>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</si>
  <si>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</si>
  <si>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</si>
  <si>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</si>
  <si>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</si>
  <si>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</si>
  <si>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</si>
  <si>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</si>
  <si>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</si>
  <si>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</si>
  <si>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</si>
  <si>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</si>
  <si>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</si>
  <si>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</si>
  <si>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</si>
  <si>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</si>
  <si>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</si>
  <si>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</si>
  <si>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</si>
  <si>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</si>
  <si>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</si>
  <si>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</si>
  <si>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</si>
  <si>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</si>
  <si>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</si>
  <si>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</si>
  <si>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</si>
  <si>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</si>
  <si>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</si>
  <si>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</si>
  <si>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</si>
  <si>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</si>
  <si>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</si>
  <si>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</si>
  <si>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</si>
  <si>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</si>
  <si>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</si>
  <si>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</si>
  <si>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</si>
  <si>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</si>
  <si>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</si>
  <si>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</si>
  <si>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</si>
  <si>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</si>
  <si>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</si>
  <si>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</si>
  <si>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</si>
  <si>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</si>
  <si>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</si>
  <si>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</si>
  <si>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</si>
  <si>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</si>
  <si>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</si>
  <si>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</si>
  <si>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</si>
  <si>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</si>
  <si>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</si>
  <si>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</si>
  <si>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</si>
  <si>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</si>
  <si>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</si>
  <si>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</si>
  <si>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</si>
  <si>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</si>
  <si>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</si>
  <si>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</si>
  <si>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</si>
  <si>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</si>
  <si>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</si>
  <si>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</si>
  <si>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</si>
  <si>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</si>
  <si>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</si>
  <si>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</si>
  <si>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</si>
  <si>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</si>
  <si>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</si>
  <si>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</si>
  <si>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</si>
  <si>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</si>
  <si>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</si>
  <si>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</si>
  <si>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</si>
  <si>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</si>
  <si>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</si>
  <si>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</si>
  <si>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</si>
  <si>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</si>
  <si>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</si>
  <si>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</si>
  <si>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</si>
  <si>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</si>
  <si>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</si>
  <si>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</si>
  <si>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</si>
  <si>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</si>
  <si>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</si>
  <si>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</si>
  <si>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</si>
  <si>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</si>
  <si>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</si>
  <si>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</si>
  <si>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</si>
  <si>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</si>
  <si>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</si>
  <si>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</si>
  <si>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</si>
  <si>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</si>
  <si>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</si>
  <si>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</si>
  <si>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</si>
  <si>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</si>
  <si>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</si>
  <si>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</si>
  <si>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</si>
  <si>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</si>
  <si>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</si>
  <si>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</si>
  <si>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</si>
  <si>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</si>
  <si>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</si>
  <si>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</si>
  <si>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</si>
  <si>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</si>
  <si>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</si>
  <si>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</si>
  <si>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</si>
  <si>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</si>
  <si>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</si>
  <si>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</si>
  <si>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</si>
  <si>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</si>
  <si>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</si>
  <si>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</si>
  <si>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</si>
  <si>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</si>
  <si>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</si>
  <si>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</si>
  <si>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</si>
  <si>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</si>
  <si>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</si>
  <si>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</si>
  <si>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</si>
  <si>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</si>
  <si>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</si>
  <si>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</si>
  <si>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</si>
  <si>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</si>
  <si>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</si>
  <si>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</si>
  <si>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</si>
  <si>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</si>
  <si>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</si>
  <si>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</si>
  <si>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</si>
  <si>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</si>
  <si>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</si>
  <si>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</si>
  <si>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</si>
  <si>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</si>
  <si>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</si>
  <si>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</si>
  <si>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</si>
  <si>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</si>
  <si>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</si>
  <si>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</si>
  <si>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</si>
  <si>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</si>
  <si>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</si>
  <si>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</si>
  <si>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</si>
  <si>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</si>
  <si>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</si>
  <si>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</si>
  <si>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</si>
  <si>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</si>
  <si>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</si>
  <si>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</si>
  <si>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</si>
  <si>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</si>
  <si>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</si>
  <si>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</si>
  <si>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</si>
  <si>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</si>
  <si>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</si>
  <si>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</si>
  <si>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</si>
  <si>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</si>
  <si>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</si>
  <si>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</si>
  <si>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</si>
  <si>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</si>
  <si>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</si>
  <si>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</si>
  <si>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</si>
  <si>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</si>
  <si>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</si>
  <si>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</si>
  <si>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</si>
  <si>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</si>
  <si>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</si>
  <si>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</si>
  <si>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</si>
  <si>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</si>
  <si>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</si>
  <si>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</si>
  <si>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</si>
  <si>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</si>
  <si>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</si>
  <si>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</si>
  <si>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</si>
  <si>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</si>
  <si>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</si>
  <si>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</si>
  <si>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</si>
  <si>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</si>
  <si>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</si>
  <si>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</si>
  <si>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</si>
  <si>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</si>
  <si>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</si>
  <si>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</si>
  <si>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</si>
  <si>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</si>
  <si>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</si>
  <si>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</si>
  <si>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</si>
  <si>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</si>
  <si>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</si>
  <si>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</si>
  <si>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</si>
  <si>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</si>
  <si>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</si>
  <si>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</si>
  <si>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</si>
  <si>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</si>
  <si>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</si>
  <si>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</si>
  <si>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</si>
  <si>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</si>
  <si>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</si>
  <si>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</si>
  <si>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</si>
  <si>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</si>
  <si>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</si>
  <si>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</si>
  <si>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</si>
  <si>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</si>
  <si>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</si>
  <si>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</si>
  <si>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</si>
  <si>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</si>
  <si>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</si>
  <si>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</si>
  <si>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</si>
  <si>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</si>
  <si>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</si>
  <si>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</si>
  <si>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</si>
  <si>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</si>
  <si>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</si>
  <si>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</si>
  <si>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</si>
  <si>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</si>
  <si>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</si>
  <si>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</si>
  <si>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</si>
  <si>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</si>
  <si>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</si>
  <si>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</si>
  <si>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</si>
  <si>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</si>
  <si>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</si>
  <si>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</si>
  <si>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</si>
  <si>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</si>
  <si>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</si>
  <si>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</si>
  <si>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</si>
  <si>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</si>
  <si>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</si>
  <si>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</si>
  <si>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</si>
  <si>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</si>
  <si>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</si>
  <si>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</si>
  <si>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</si>
  <si>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</si>
  <si>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</si>
  <si>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</si>
  <si>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</si>
  <si>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</si>
  <si>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</si>
  <si>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</si>
  <si>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</si>
  <si>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</si>
  <si>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</si>
  <si>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</si>
  <si>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</si>
  <si>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</si>
  <si>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</si>
  <si>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</si>
  <si>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</si>
  <si>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</si>
  <si>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</si>
  <si>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</si>
  <si>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</si>
  <si>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</si>
  <si>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</si>
  <si>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</si>
  <si>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</si>
  <si>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</si>
  <si>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</si>
  <si>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</si>
  <si>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</si>
  <si>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</si>
  <si>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</si>
  <si>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</si>
  <si>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</si>
  <si>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</si>
  <si>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</si>
  <si>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</si>
  <si>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</si>
  <si>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</si>
  <si>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</si>
  <si>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</si>
  <si>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</si>
  <si>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</si>
  <si>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</si>
  <si>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</si>
  <si>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</si>
  <si>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</si>
  <si>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</si>
  <si>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</si>
  <si>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</si>
  <si>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</si>
  <si>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</si>
  <si>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</si>
  <si>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</si>
  <si>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</si>
  <si>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</si>
  <si>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</si>
  <si>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</si>
  <si>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</si>
  <si>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</si>
  <si>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</si>
  <si>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</si>
  <si>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</si>
  <si>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</si>
  <si>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</si>
  <si>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</si>
  <si>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</si>
  <si>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</si>
  <si>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</si>
  <si>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</si>
  <si>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</si>
  <si>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</si>
  <si>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</si>
  <si>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</si>
  <si>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</si>
  <si>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</si>
  <si>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</si>
  <si>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</si>
  <si>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</si>
  <si>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</si>
  <si>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</si>
  <si>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</si>
  <si>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</si>
  <si>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</si>
  <si>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</si>
  <si>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</si>
  <si>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</si>
  <si>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</si>
  <si>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</si>
  <si>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</si>
  <si>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</si>
  <si>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</si>
  <si>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</si>
  <si>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</si>
  <si>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</si>
  <si>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</si>
  <si>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</si>
  <si>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</si>
  <si>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</si>
  <si>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</si>
  <si>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</si>
  <si>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</si>
  <si>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</si>
  <si>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</si>
  <si>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</si>
  <si>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</si>
  <si>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</si>
  <si>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</si>
  <si>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</si>
  <si>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</si>
  <si>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</si>
  <si>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</si>
  <si>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</si>
  <si>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</si>
  <si>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</si>
  <si>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</si>
  <si>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</si>
  <si>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</si>
  <si>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</si>
  <si>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</si>
  <si>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</si>
  <si>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</si>
  <si>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</si>
  <si>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</si>
  <si>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</si>
  <si>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</si>
  <si>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</si>
  <si>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</si>
  <si>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</si>
  <si>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</si>
  <si>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</si>
  <si>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</si>
  <si>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</si>
  <si>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</si>
  <si>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</si>
  <si>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</si>
  <si>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</si>
  <si>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</si>
  <si>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</si>
  <si>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</si>
  <si>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</si>
  <si>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</si>
  <si>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</si>
  <si>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</si>
  <si>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</si>
  <si>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</si>
  <si>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</si>
  <si>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</si>
  <si>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</si>
  <si>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</si>
  <si>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</si>
  <si>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</si>
  <si>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</si>
  <si>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</si>
  <si>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</si>
  <si>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</si>
  <si>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</si>
  <si>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</si>
  <si>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</si>
  <si>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</si>
  <si>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</si>
  <si>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</si>
  <si>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</si>
  <si>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</si>
  <si>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</si>
  <si>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</si>
  <si>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</si>
  <si>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</si>
  <si>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</si>
  <si>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</si>
  <si>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</si>
  <si>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</si>
  <si>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</si>
  <si>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</si>
  <si>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</si>
  <si>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</si>
  <si>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</si>
  <si>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</si>
  <si>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</si>
  <si>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</si>
  <si>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</si>
  <si>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</si>
  <si>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</si>
  <si>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</si>
  <si>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</si>
  <si>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</si>
  <si>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</si>
  <si>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</si>
  <si>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</si>
  <si>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</si>
  <si>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</si>
  <si>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</si>
  <si>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</si>
  <si>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</si>
  <si>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</si>
  <si>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</si>
  <si>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</si>
  <si>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</si>
  <si>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</si>
  <si>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</si>
  <si>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</si>
  <si>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</si>
  <si>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</si>
  <si>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</si>
  <si>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</si>
  <si>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</si>
  <si>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</si>
  <si>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</si>
  <si>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</si>
  <si>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</si>
  <si>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</si>
  <si>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</si>
  <si>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</si>
  <si>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</si>
  <si>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</si>
  <si>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</si>
  <si>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</si>
  <si>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</si>
  <si>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</si>
  <si>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</si>
  <si>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</si>
  <si>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</si>
  <si>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</si>
  <si>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</si>
  <si>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</si>
  <si>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</si>
  <si>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</si>
  <si>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</si>
  <si>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</si>
  <si>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</si>
  <si>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</si>
  <si>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</si>
  <si>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</si>
  <si>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</si>
  <si>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</si>
  <si>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</si>
  <si>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</si>
  <si>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</si>
  <si>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</si>
  <si>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</si>
  <si>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</si>
  <si>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</si>
  <si>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</si>
  <si>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</si>
  <si>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</si>
  <si>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</si>
  <si>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</si>
  <si>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</si>
  <si>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</si>
  <si>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</si>
  <si>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</si>
  <si>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</si>
  <si>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</si>
  <si>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</si>
  <si>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</si>
  <si>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</si>
  <si>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</si>
  <si>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</si>
  <si>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</si>
  <si>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</si>
  <si>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</si>
  <si>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</si>
  <si>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</si>
  <si>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</si>
  <si>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</si>
  <si>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</si>
  <si>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</si>
  <si>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</si>
  <si>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</si>
  <si>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</si>
  <si>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</si>
  <si>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</si>
  <si>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</si>
  <si>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</si>
  <si>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</si>
  <si>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</si>
  <si>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</si>
  <si>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</si>
  <si>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</si>
  <si>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</si>
  <si>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</si>
  <si>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</si>
  <si>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</si>
  <si>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</si>
  <si>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</si>
  <si>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</si>
  <si>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</si>
  <si>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</si>
  <si>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</si>
  <si>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</si>
  <si>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</si>
  <si>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</si>
  <si>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</si>
  <si>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</si>
  <si>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</si>
  <si>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</si>
  <si>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</si>
  <si>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</si>
  <si>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</si>
  <si>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</si>
  <si>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</si>
  <si>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</si>
  <si>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</si>
  <si>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</si>
  <si>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</si>
  <si>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</si>
  <si>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</si>
  <si>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</si>
  <si>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</si>
  <si>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</si>
  <si>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</si>
  <si>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</si>
  <si>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</si>
  <si>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</si>
  <si>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</si>
  <si>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</si>
  <si>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</si>
  <si>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</si>
  <si>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</si>
  <si>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</si>
  <si>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</si>
  <si>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</si>
  <si>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</si>
  <si>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</si>
  <si>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</si>
  <si>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</si>
  <si>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</si>
  <si>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</si>
  <si>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</si>
  <si>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</si>
  <si>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</si>
  <si>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</si>
  <si>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</si>
  <si>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</si>
  <si>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</si>
  <si>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</si>
  <si>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</si>
  <si>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</si>
  <si>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</si>
  <si>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</si>
  <si>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</si>
  <si>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</si>
  <si>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</si>
  <si>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</si>
  <si>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</si>
  <si>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</si>
  <si>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</si>
  <si>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</si>
  <si>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</si>
  <si>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</si>
  <si>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</si>
  <si>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</si>
  <si>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</si>
  <si>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</si>
  <si>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</si>
  <si>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</si>
  <si>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</si>
  <si>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</si>
  <si>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</si>
  <si>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</si>
  <si>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</si>
  <si>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</si>
  <si>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</si>
  <si>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</si>
  <si>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</si>
  <si>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</si>
  <si>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</si>
  <si>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</si>
  <si>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</si>
  <si>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</si>
  <si>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</si>
  <si>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</si>
  <si>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</si>
  <si>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</si>
  <si>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</si>
  <si>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</si>
  <si>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</si>
  <si>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</si>
  <si>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</si>
  <si>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</si>
  <si>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</si>
  <si>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</si>
  <si>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</si>
  <si>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</si>
  <si>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</si>
  <si>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</si>
  <si>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</si>
  <si>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</si>
  <si>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</si>
  <si>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</si>
  <si>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</si>
  <si>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</si>
  <si>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</si>
  <si>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</si>
  <si>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</si>
  <si>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</si>
  <si>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</si>
  <si>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</si>
  <si>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</si>
  <si>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</si>
  <si>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</si>
  <si>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</si>
  <si>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</si>
  <si>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</si>
  <si>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</si>
  <si>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</si>
  <si>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</si>
  <si>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</si>
  <si>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</si>
  <si>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</si>
  <si>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</si>
  <si>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</si>
  <si>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</si>
  <si>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</si>
  <si>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</si>
  <si>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</si>
  <si>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</si>
  <si>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</si>
  <si>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</si>
  <si>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</si>
  <si>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</si>
  <si>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</si>
  <si>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</si>
  <si>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</si>
  <si>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</si>
  <si>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</si>
  <si>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</si>
  <si>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</si>
  <si>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</si>
  <si>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</si>
  <si>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</si>
  <si>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</si>
  <si>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</si>
  <si>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</si>
  <si>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</si>
  <si>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</si>
  <si>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</si>
  <si>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</si>
  <si>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</si>
  <si>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</si>
  <si>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</si>
  <si>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</si>
  <si>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</si>
  <si>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</si>
  <si>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</si>
  <si>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</si>
  <si>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</si>
  <si>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</si>
  <si>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</si>
  <si>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</si>
  <si>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</si>
  <si>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</si>
  <si>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</si>
  <si>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</si>
  <si>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</si>
  <si>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</si>
  <si>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</si>
  <si>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</si>
  <si>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</si>
  <si>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</si>
  <si>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</si>
  <si>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</si>
  <si>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</si>
  <si>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</si>
  <si>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</si>
  <si>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</si>
  <si>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</si>
  <si>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</si>
  <si>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</si>
  <si>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</si>
  <si>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</si>
  <si>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</si>
  <si>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</si>
  <si>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</si>
  <si>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</si>
  <si>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</si>
  <si>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</si>
  <si>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</si>
  <si>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</si>
  <si>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</si>
  <si>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</si>
  <si>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</si>
  <si>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</si>
  <si>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</si>
  <si>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</si>
  <si>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</si>
  <si>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</si>
  <si>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</si>
  <si>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</si>
  <si>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</si>
  <si>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</si>
  <si>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</si>
  <si>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</si>
  <si>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</si>
  <si>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</si>
  <si>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</si>
  <si>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</si>
  <si>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</si>
  <si>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</si>
  <si>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</si>
  <si>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</si>
  <si>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</si>
  <si>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</si>
  <si>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</si>
  <si>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</si>
  <si>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</si>
  <si>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</si>
  <si>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</si>
  <si>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</si>
  <si>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</si>
  <si>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</si>
  <si>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</si>
  <si>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</si>
  <si>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</si>
  <si>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</si>
  <si>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</si>
  <si>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</si>
  <si>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</si>
  <si>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</si>
  <si>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</si>
  <si>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</si>
  <si>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</si>
  <si>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</si>
  <si>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</si>
  <si>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</si>
  <si>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</si>
  <si>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</si>
  <si>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</si>
  <si>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</si>
  <si>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</si>
  <si>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</si>
  <si>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</si>
  <si>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</si>
  <si>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</si>
  <si>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</si>
  <si>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</si>
  <si>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</si>
  <si>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</si>
  <si>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</si>
  <si>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</si>
  <si>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</si>
  <si>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</si>
  <si>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</si>
  <si>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</si>
  <si>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</si>
  <si>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</si>
  <si>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</si>
  <si>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</si>
  <si>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</si>
  <si>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</si>
  <si>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</si>
  <si>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</si>
  <si>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</si>
  <si>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</si>
  <si>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</si>
  <si>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</si>
  <si>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</si>
  <si>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</si>
  <si>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</si>
  <si>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</si>
  <si>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</si>
  <si>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</si>
  <si>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</si>
  <si>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</si>
  <si>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</si>
  <si>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</si>
  <si>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</si>
  <si>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</si>
  <si>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</si>
  <si>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</si>
  <si>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</si>
  <si>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</si>
  <si>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</si>
  <si>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</si>
  <si>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</si>
  <si>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</si>
  <si>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</si>
  <si>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</si>
  <si>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</si>
  <si>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</si>
  <si>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</si>
  <si>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</si>
  <si>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</si>
  <si>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</si>
  <si>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</si>
  <si>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</si>
  <si>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</si>
  <si>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</si>
  <si>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</si>
  <si>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</si>
  <si>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</si>
  <si>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</si>
  <si>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</si>
  <si>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</si>
  <si>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</si>
  <si>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</si>
  <si>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</si>
  <si>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</si>
  <si>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</si>
  <si>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</si>
  <si>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</si>
  <si>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</si>
  <si>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</si>
  <si>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</si>
  <si>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</si>
  <si>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</si>
  <si>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</si>
  <si>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</si>
  <si>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</si>
  <si>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</si>
  <si>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</si>
  <si>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</si>
  <si>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</si>
  <si>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</si>
  <si>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</si>
  <si>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</si>
  <si>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</si>
  <si>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</si>
  <si>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</si>
  <si>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</si>
  <si>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</si>
  <si>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</si>
  <si>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</si>
  <si>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</si>
  <si>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</si>
  <si>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</si>
  <si>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</si>
  <si>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</si>
  <si>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</si>
  <si>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</si>
  <si>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</si>
  <si>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</si>
  <si>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</si>
  <si>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</si>
  <si>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</si>
  <si>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</si>
  <si>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</si>
  <si>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</si>
  <si>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</si>
  <si>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</si>
  <si>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</si>
  <si>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</si>
  <si>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</si>
  <si>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</si>
  <si>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</si>
  <si>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</si>
  <si>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</si>
  <si>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</si>
  <si>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</si>
  <si>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</si>
  <si>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</si>
  <si>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</si>
  <si>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</si>
  <si>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</si>
  <si>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</si>
  <si>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</si>
  <si>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</si>
  <si>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</si>
  <si>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</si>
  <si>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</si>
  <si>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</si>
  <si>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</si>
  <si>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</si>
  <si>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</si>
  <si>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</si>
  <si>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</si>
  <si>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</si>
  <si>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</si>
  <si>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</si>
  <si>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</si>
  <si>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</si>
  <si>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</si>
  <si>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</si>
  <si>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</si>
  <si>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</si>
  <si>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</si>
  <si>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</si>
  <si>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</si>
  <si>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</si>
  <si>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</si>
  <si>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</si>
  <si>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</si>
  <si>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</si>
  <si>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</si>
  <si>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</si>
  <si>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</si>
  <si>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</si>
  <si>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</si>
  <si>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</si>
  <si>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</si>
  <si>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</si>
  <si>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</si>
  <si>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</si>
  <si>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</si>
  <si>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</si>
  <si>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</si>
  <si>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</si>
  <si>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</si>
  <si>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</si>
  <si>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</si>
  <si>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</si>
  <si>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</si>
  <si>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</si>
  <si>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</si>
  <si>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</si>
  <si>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</si>
  <si>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</si>
  <si>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</si>
  <si>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</si>
  <si>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</si>
  <si>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</si>
  <si>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</si>
  <si>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</si>
  <si>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</si>
  <si>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</si>
  <si>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</si>
  <si>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</si>
  <si>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</si>
  <si>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</si>
  <si>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</si>
  <si>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</si>
  <si>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</si>
  <si>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</si>
  <si>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</si>
  <si>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</si>
  <si>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</si>
  <si>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</si>
  <si>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</si>
  <si>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</si>
  <si>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</si>
  <si>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</si>
  <si>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</si>
  <si>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</si>
  <si>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</si>
  <si>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</si>
  <si>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</si>
  <si>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</si>
  <si>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</si>
  <si>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</si>
  <si>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</si>
  <si>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</si>
  <si>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</si>
  <si>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</si>
  <si>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</si>
  <si>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</si>
  <si>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</si>
  <si>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</si>
  <si>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</si>
  <si>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</si>
  <si>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</si>
  <si>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</si>
  <si>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</si>
  <si>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</si>
  <si>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</si>
  <si>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</si>
  <si>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</si>
  <si>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</si>
  <si>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</si>
  <si>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</si>
  <si>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</si>
  <si>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</si>
  <si>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</si>
  <si>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</si>
  <si>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</si>
  <si>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</si>
  <si>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</si>
  <si>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</si>
  <si>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</si>
  <si>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</si>
  <si>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</si>
  <si>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</si>
  <si>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</si>
  <si>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</si>
  <si>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</si>
  <si>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</si>
  <si>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</si>
  <si>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</si>
  <si>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</si>
  <si>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</si>
  <si>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</si>
  <si>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</si>
  <si>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</si>
  <si>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</si>
  <si>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</si>
  <si>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</si>
  <si>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</si>
  <si>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</si>
  <si>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</si>
  <si>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</si>
  <si>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</si>
  <si>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</si>
  <si>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</si>
  <si>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</si>
  <si>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</si>
  <si>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</si>
  <si>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</si>
  <si>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</si>
  <si>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</si>
  <si>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</si>
  <si>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</si>
  <si>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</si>
  <si>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</si>
  <si>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</si>
  <si>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</si>
  <si>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</si>
  <si>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</si>
  <si>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</si>
  <si>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</si>
  <si>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</si>
  <si>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</si>
  <si>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</si>
  <si>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</si>
  <si>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</si>
  <si>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</si>
  <si>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</si>
  <si>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</si>
  <si>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</si>
  <si>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</si>
  <si>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</si>
  <si>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</si>
  <si>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</si>
  <si>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</si>
  <si>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</si>
  <si>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</si>
  <si>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</si>
  <si>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</si>
  <si>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</si>
  <si>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</si>
  <si>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</si>
  <si>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</si>
  <si>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</si>
  <si>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</si>
  <si>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</si>
  <si>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</si>
  <si>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</si>
  <si>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</si>
  <si>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</si>
  <si>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</si>
  <si>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</si>
  <si>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</si>
  <si>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</si>
  <si>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</si>
  <si>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</si>
  <si>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</si>
  <si>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</si>
  <si>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</si>
  <si>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</si>
  <si>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</si>
  <si>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</si>
  <si>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</si>
  <si>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</si>
  <si>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</si>
  <si>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</si>
  <si>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</si>
  <si>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</si>
  <si>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</si>
  <si>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</si>
  <si>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</si>
  <si>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</si>
  <si>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</si>
  <si>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</si>
  <si>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</si>
  <si>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</si>
  <si>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</si>
  <si>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</si>
  <si>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</si>
  <si>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</si>
  <si>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</si>
  <si>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</si>
  <si>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</si>
  <si>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</si>
  <si>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</si>
  <si>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</si>
  <si>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</si>
  <si>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</si>
  <si>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</si>
  <si>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</si>
  <si>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</si>
  <si>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</si>
  <si>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</si>
  <si>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</si>
  <si>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</si>
  <si>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</si>
  <si>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</si>
  <si>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</si>
  <si>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</si>
  <si>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</si>
  <si>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</si>
  <si>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</si>
  <si>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</si>
  <si>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</si>
  <si>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</si>
  <si>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</si>
  <si>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</si>
  <si>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</si>
  <si>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</si>
  <si>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</si>
  <si>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</si>
  <si>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</si>
  <si>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</si>
  <si>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</si>
  <si>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</si>
  <si>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</si>
  <si>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</si>
  <si>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</si>
  <si>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</si>
  <si>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</si>
  <si>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</si>
  <si>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</si>
  <si>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</si>
  <si>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</si>
  <si>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</si>
  <si>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</si>
  <si>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</si>
  <si>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</si>
  <si>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</si>
  <si>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</si>
  <si>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</si>
  <si>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</si>
  <si>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</si>
  <si>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</si>
  <si>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</si>
  <si>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</si>
  <si>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</si>
  <si>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</si>
  <si>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</si>
  <si>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</si>
  <si>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</si>
  <si>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</si>
  <si>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</si>
  <si>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</si>
  <si>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</si>
  <si>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</si>
  <si>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</si>
  <si>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</si>
  <si>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</si>
  <si>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</si>
  <si>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</si>
  <si>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</si>
  <si>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</si>
  <si>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</si>
  <si>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</si>
  <si>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</si>
  <si>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</si>
  <si>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</si>
  <si>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</si>
  <si>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</si>
  <si>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</si>
  <si>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</si>
  <si>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</si>
  <si>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</si>
  <si>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</si>
  <si>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</si>
  <si>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</si>
  <si>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</si>
  <si>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</si>
  <si>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</si>
  <si>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</si>
  <si>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</si>
  <si>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</si>
  <si>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</si>
  <si>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</si>
  <si>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</si>
  <si>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</si>
  <si>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</si>
  <si>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</si>
  <si>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</si>
  <si>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</si>
  <si>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</si>
  <si>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</si>
  <si>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</si>
  <si>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</si>
  <si>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</si>
  <si>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</si>
  <si>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</si>
  <si>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</si>
  <si>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</si>
  <si>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</si>
  <si>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</si>
  <si>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</si>
  <si>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</si>
  <si>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</si>
  <si>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</si>
  <si>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</si>
  <si>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</si>
  <si>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</si>
  <si>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</si>
  <si>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</si>
  <si>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</si>
  <si>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</si>
  <si>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</si>
  <si>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</si>
  <si>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</si>
  <si>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</si>
  <si>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</si>
  <si>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</si>
  <si>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</si>
  <si>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</si>
  <si>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</si>
  <si>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</si>
  <si>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</si>
  <si>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</si>
  <si>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</si>
  <si>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</si>
  <si>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</si>
  <si>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</si>
  <si>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</si>
  <si>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</si>
  <si>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</si>
  <si>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</si>
  <si>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</si>
  <si>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</si>
  <si>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</si>
  <si>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</si>
  <si>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</si>
  <si>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</si>
  <si>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</si>
  <si>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</si>
  <si>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</si>
  <si>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</si>
  <si>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</si>
  <si>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</si>
  <si>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</si>
  <si>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</si>
  <si>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</si>
  <si>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</si>
  <si>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</si>
  <si>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</si>
  <si>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</si>
  <si>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</si>
  <si>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</si>
  <si>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</si>
  <si>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</si>
  <si>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</si>
  <si>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</si>
  <si>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</si>
  <si>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</si>
  <si>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</si>
  <si>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</si>
  <si>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</si>
  <si>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</si>
  <si>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</si>
  <si>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</si>
  <si>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</si>
  <si>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</si>
  <si>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</si>
  <si>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</si>
  <si>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</si>
  <si>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</si>
  <si>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</si>
  <si>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</si>
  <si>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</si>
  <si>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</si>
  <si>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</si>
  <si>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</si>
  <si>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</si>
  <si>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</si>
  <si>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</si>
  <si>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</si>
  <si>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</si>
  <si>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</si>
  <si>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</si>
  <si>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</si>
  <si>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</si>
  <si>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</si>
  <si>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</si>
  <si>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</si>
  <si>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</si>
  <si>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</si>
  <si>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</si>
  <si>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</si>
  <si>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</si>
  <si>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</si>
  <si>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</si>
  <si>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</si>
  <si>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</si>
  <si>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</si>
  <si>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</si>
  <si>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</si>
  <si>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</si>
  <si>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</si>
  <si>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</si>
  <si>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</si>
  <si>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</si>
  <si>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</si>
  <si>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</si>
  <si>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</si>
  <si>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</si>
  <si>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</si>
  <si>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</si>
  <si>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</si>
  <si>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</si>
  <si>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</si>
  <si>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</si>
  <si>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</si>
  <si>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</si>
  <si>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</si>
  <si>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</si>
  <si>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</si>
  <si>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</si>
  <si>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</si>
  <si>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</si>
  <si>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</si>
  <si>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</si>
  <si>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</si>
  <si>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</si>
  <si>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</si>
  <si>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</si>
  <si>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</si>
  <si>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</si>
  <si>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</si>
  <si>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</si>
  <si>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</si>
  <si>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</si>
  <si>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</si>
  <si>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</si>
  <si>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</si>
  <si>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</si>
  <si>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</si>
  <si>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</si>
  <si>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</si>
  <si>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</si>
  <si>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</si>
  <si>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</si>
  <si>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</si>
  <si>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</si>
  <si>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</si>
  <si>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</si>
  <si>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</si>
  <si>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</si>
  <si>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</si>
  <si>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</si>
  <si>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</si>
  <si>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</si>
  <si>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</si>
  <si>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</si>
  <si>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</si>
  <si>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</si>
  <si>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</si>
  <si>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</si>
  <si>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</si>
  <si>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</si>
  <si>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</si>
  <si>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</si>
  <si>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</si>
  <si>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</si>
  <si>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</si>
  <si>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</si>
  <si>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</si>
  <si>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</si>
  <si>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</si>
  <si>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</si>
  <si>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</si>
  <si>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</si>
  <si>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</si>
  <si>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</si>
  <si>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</si>
  <si>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</si>
  <si>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</si>
  <si>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</si>
  <si>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</si>
  <si>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</si>
  <si>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</si>
  <si>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</si>
  <si>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</si>
  <si>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</si>
  <si>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</si>
  <si>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</si>
  <si>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</si>
  <si>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</si>
  <si>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</si>
  <si>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</si>
  <si>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</si>
  <si>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</si>
  <si>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</si>
  <si>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</si>
  <si>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</si>
  <si>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</si>
  <si>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</si>
  <si>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</si>
  <si>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</si>
  <si>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</si>
  <si>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</si>
  <si>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</si>
  <si>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</si>
  <si>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</si>
  <si>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</si>
  <si>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</si>
  <si>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</si>
  <si>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</si>
  <si>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</si>
  <si>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</si>
  <si>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</si>
  <si>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</si>
  <si>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</si>
  <si>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</si>
  <si>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</si>
  <si>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</si>
  <si>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</si>
  <si>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</si>
  <si>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</si>
  <si>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</si>
  <si>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</si>
  <si>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</si>
  <si>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</si>
  <si>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</si>
  <si>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</si>
  <si>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</si>
  <si>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</si>
  <si>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</si>
  <si>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</si>
  <si>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</si>
  <si>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</si>
  <si>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</si>
  <si>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</si>
  <si>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</si>
  <si>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</si>
  <si>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</si>
  <si>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</si>
  <si>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</si>
  <si>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</si>
  <si>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</si>
  <si>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</si>
  <si>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</si>
  <si>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</si>
  <si>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</si>
  <si>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</si>
  <si>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</si>
  <si>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</si>
  <si>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</si>
  <si>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</si>
  <si>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</si>
  <si>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</si>
  <si>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</si>
  <si>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</si>
  <si>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</si>
  <si>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</si>
  <si>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</si>
  <si>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</si>
  <si>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</si>
  <si>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</si>
  <si>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</si>
  <si>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</si>
  <si>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</si>
  <si>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</si>
  <si>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</si>
  <si>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</si>
  <si>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</si>
  <si>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</si>
  <si>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</si>
  <si>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</si>
  <si>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</si>
  <si>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</si>
  <si>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</si>
  <si>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</si>
  <si>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</si>
  <si>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</si>
  <si>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</si>
  <si>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</si>
  <si>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</si>
  <si>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</si>
  <si>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</si>
  <si>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</si>
  <si>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</si>
  <si>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</si>
  <si>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</si>
  <si>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</si>
  <si>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</si>
  <si>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</si>
  <si>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</si>
  <si>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</si>
  <si>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</si>
  <si>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</si>
  <si>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</si>
  <si>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</si>
  <si>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</si>
  <si>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</si>
  <si>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</si>
  <si>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</si>
  <si>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</si>
  <si>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</si>
  <si>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</si>
  <si>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</si>
  <si>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</si>
  <si>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</si>
  <si>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</si>
  <si>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</si>
  <si>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</si>
  <si>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</si>
  <si>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</si>
  <si>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</si>
  <si>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</si>
  <si>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</si>
  <si>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</si>
  <si>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</si>
  <si>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</si>
  <si>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</si>
  <si>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</si>
  <si>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</si>
  <si>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</si>
  <si>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</si>
  <si>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</si>
  <si>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</si>
  <si>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</si>
  <si>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</si>
  <si>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</si>
  <si>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</si>
  <si>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</si>
  <si>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</si>
  <si>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</si>
  <si>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</si>
  <si>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</si>
  <si>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</si>
  <si>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</si>
  <si>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</si>
  <si>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</si>
  <si>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</si>
  <si>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</si>
  <si>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</si>
  <si>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</si>
  <si>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</si>
  <si>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</si>
  <si>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</si>
  <si>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</si>
  <si>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</si>
  <si>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</si>
  <si>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</si>
  <si>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</si>
  <si>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</si>
  <si>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</si>
  <si>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</si>
  <si>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</si>
  <si>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</si>
  <si>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</si>
  <si>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</si>
  <si>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</si>
  <si>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</si>
  <si>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</si>
  <si>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</si>
  <si>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</si>
  <si>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</si>
  <si>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</si>
  <si>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</si>
  <si>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</si>
  <si>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</si>
  <si>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</si>
  <si>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</si>
  <si>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</si>
  <si>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</si>
  <si>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</si>
  <si>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</si>
  <si>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</si>
  <si>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</si>
  <si>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</si>
  <si>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</si>
  <si>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</si>
  <si>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</si>
  <si>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</si>
  <si>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</si>
  <si>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</si>
  <si>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</si>
  <si>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</si>
  <si>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</si>
  <si>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</si>
  <si>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</si>
  <si>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</si>
  <si>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</si>
  <si>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</si>
  <si>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</si>
  <si>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</si>
  <si>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</si>
  <si>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</si>
  <si>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</si>
  <si>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</si>
  <si>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</si>
  <si>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</si>
  <si>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</si>
  <si>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</si>
  <si>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</si>
  <si>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</si>
  <si>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</si>
  <si>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</si>
  <si>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</si>
  <si>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</si>
  <si>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</si>
  <si>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</si>
  <si>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</si>
  <si>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</si>
  <si>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</si>
  <si>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</si>
  <si>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</si>
  <si>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</si>
  <si>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</si>
  <si>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</si>
  <si>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</si>
  <si>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</si>
  <si>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</si>
  <si>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</si>
  <si>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</si>
  <si>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</si>
  <si>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</si>
  <si>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</si>
  <si>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</si>
  <si>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</si>
  <si>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</si>
  <si>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</si>
  <si>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</si>
  <si>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</si>
  <si>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</si>
  <si>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</si>
  <si>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</si>
  <si>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</si>
  <si>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</si>
  <si>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</si>
  <si>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</si>
  <si>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</si>
  <si>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</si>
  <si>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</si>
  <si>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</si>
  <si>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</si>
  <si>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</si>
  <si>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</si>
  <si>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</si>
  <si>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</si>
  <si>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</si>
  <si>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</si>
  <si>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</si>
  <si>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</si>
  <si>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</si>
  <si>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</si>
  <si>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</si>
  <si>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</si>
  <si>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</si>
  <si>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</si>
  <si>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</si>
  <si>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</si>
  <si>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</si>
  <si>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</si>
  <si>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</si>
  <si>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</si>
  <si>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</si>
  <si>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</si>
  <si>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</si>
  <si>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</si>
  <si>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</si>
  <si>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</si>
  <si>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</si>
  <si>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</si>
  <si>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</si>
  <si>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</si>
  <si>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</si>
  <si>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</si>
  <si>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</si>
  <si>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</si>
  <si>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</si>
  <si>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</si>
  <si>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</si>
  <si>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</si>
  <si>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</si>
  <si>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</si>
  <si>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</si>
  <si>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</si>
  <si>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</si>
  <si>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</si>
  <si>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</si>
  <si>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</si>
  <si>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</si>
  <si>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</si>
  <si>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</si>
  <si>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</si>
  <si>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</si>
  <si>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</si>
  <si>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</si>
  <si>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</si>
  <si>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</si>
  <si>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</si>
  <si>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</si>
  <si>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</si>
  <si>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</si>
  <si>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</si>
  <si>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</si>
  <si>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</si>
  <si>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</si>
  <si>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</si>
  <si>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</si>
  <si>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</si>
  <si>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</si>
  <si>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</si>
  <si>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</si>
  <si>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</si>
  <si>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</si>
  <si>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</si>
  <si>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</si>
  <si>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</si>
  <si>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</si>
  <si>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</si>
  <si>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</si>
  <si>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</si>
  <si>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</si>
  <si>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</si>
  <si>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</si>
  <si>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</si>
  <si>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</si>
  <si>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</si>
  <si>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</si>
  <si>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</si>
  <si>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</si>
  <si>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</si>
  <si>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</si>
  <si>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</si>
  <si>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</si>
  <si>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</si>
  <si>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</si>
  <si>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</si>
  <si>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</si>
  <si>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</si>
  <si>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</si>
  <si>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</si>
  <si>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</si>
  <si>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</si>
  <si>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</si>
  <si>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</si>
  <si>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</si>
  <si>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</si>
  <si>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</si>
  <si>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</si>
  <si>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</si>
  <si>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</si>
  <si>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</si>
  <si>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</si>
  <si>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</si>
  <si>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</si>
  <si>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</si>
  <si>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</si>
  <si>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</si>
  <si>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</si>
  <si>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</si>
  <si>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</si>
  <si>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</si>
  <si>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</si>
  <si>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</si>
  <si>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</si>
  <si>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</si>
  <si>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</si>
  <si>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</si>
  <si>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</si>
  <si>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</si>
  <si>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</si>
  <si>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</si>
  <si>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</si>
  <si>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</si>
  <si>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</si>
  <si>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</si>
  <si>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</si>
  <si>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</si>
  <si>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</si>
  <si>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</si>
  <si>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</si>
  <si>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</si>
  <si>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</si>
  <si>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</si>
  <si>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</si>
  <si>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</si>
  <si>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</si>
  <si>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</si>
  <si>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</si>
  <si>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</si>
  <si>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</si>
  <si>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</si>
  <si>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</si>
  <si>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</si>
  <si>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</si>
  <si>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</si>
  <si>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</si>
  <si>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</si>
  <si>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</si>
  <si>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</si>
  <si>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</si>
  <si>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</si>
  <si>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</si>
  <si>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</si>
  <si>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</si>
  <si>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</si>
  <si>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</si>
  <si>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</si>
  <si>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</si>
  <si>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</si>
  <si>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</si>
  <si>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</si>
  <si>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</si>
  <si>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</si>
  <si>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</si>
  <si>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</si>
  <si>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</si>
  <si>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</si>
  <si>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</si>
  <si>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</si>
  <si>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</si>
  <si>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</si>
  <si>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</si>
  <si>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</si>
  <si>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</si>
  <si>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</si>
  <si>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</si>
  <si>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</si>
  <si>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</si>
  <si>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</si>
  <si>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</si>
  <si>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</si>
  <si>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</si>
  <si>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</si>
  <si>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</si>
  <si>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</si>
  <si>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</si>
  <si>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</si>
  <si>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</si>
  <si>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</si>
  <si>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</si>
  <si>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</si>
  <si>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</si>
  <si>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</si>
  <si>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</si>
  <si>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</si>
  <si>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</si>
  <si>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</si>
  <si>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</si>
  <si>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</si>
  <si>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</si>
  <si>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</si>
  <si>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</si>
  <si>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</si>
  <si>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</si>
  <si>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</si>
  <si>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</si>
  <si>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</si>
  <si>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</si>
  <si>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</si>
  <si>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</si>
  <si>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</si>
  <si>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</si>
  <si>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</si>
  <si>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</si>
  <si>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</si>
  <si>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</si>
  <si>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</si>
  <si>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</si>
  <si>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</si>
  <si>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</si>
  <si>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</si>
  <si>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</si>
  <si>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</si>
  <si>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</si>
  <si>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</si>
  <si>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</si>
  <si>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</si>
  <si>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</si>
  <si>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</si>
  <si>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</si>
  <si>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</si>
  <si>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</si>
  <si>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</si>
  <si>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</si>
  <si>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</si>
  <si>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</si>
  <si>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</si>
  <si>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</si>
  <si>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</si>
  <si>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</si>
  <si>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</si>
  <si>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</si>
  <si>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</si>
  <si>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</si>
  <si>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</si>
  <si>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</si>
  <si>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</si>
  <si>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</si>
  <si>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</si>
  <si>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</si>
  <si>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</si>
  <si>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</si>
  <si>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</si>
  <si>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</si>
  <si>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</si>
  <si>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</si>
  <si>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</si>
  <si>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</si>
  <si>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</si>
  <si>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ETA 45 Mins</t>
  </si>
  <si>
    <t>PCM-20251112-00000759</t>
  </si>
  <si>
    <t xml:space="preserve">ETA 50 min </t>
  </si>
  <si>
    <t xml:space="preserve"> PCM-20250215-00000830 </t>
  </si>
  <si>
    <t>LTE site still down and  site located in aramco area access issue need special permission</t>
  </si>
  <si>
    <t>PCM-20251112-00000675</t>
  </si>
  <si>
    <t>EM team on the way need 90 Min</t>
  </si>
  <si>
    <t>PCM-20251112-00000730</t>
  </si>
  <si>
    <t>EM team on the way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</si>
  <si>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</si>
  <si>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</si>
  <si>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</si>
  <si>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</si>
  <si>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</si>
  <si>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</si>
  <si>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</si>
  <si>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</si>
  <si>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PCM-20251112-00000721</t>
  </si>
  <si>
    <t>EM Team moved ETA: 30 min</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</si>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</sst>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310.43515011574345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304.06135405092209</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45973.383576273147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45973.383576273147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45973.383576273147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45973.383576273147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45973.383576273147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45973.383576273147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45973.383576273147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45973.383576273147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45973.383576273147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45973.383576273147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45973.383576273147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45973.383576273147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45973.383576273147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45973.383576273147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45973.383576273147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45973.383576273147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45973.383576273147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45973.383576273147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45973.383576273147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45973.383576273147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45973.383576273147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45973.383576273147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45973.383576273147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45973.383576273147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45973.383576273147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45973.383576273147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45973.383576273147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45973.383576273147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45973.383576273147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45973.383576273147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45973.383576273147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45973.383576273147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45973.383576273147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45973.383576273147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45973.383576273147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45973.383576273147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45973.383576273147</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45973.383576273147</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45973.38357604167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45973.38357604167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45973.38357604167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45973.38357604167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45973.38357604167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45973.38357604167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45973.38357604167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45973.38357604167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45973.38357604167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45973.38357604167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45973.38357604167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45973.38357604167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45973.38357604167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45973.38357604167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45973.38357604167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45973.38357604167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45973.38357604167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45973.38357604167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45973.38357604167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45973.38357604167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45973.38357604167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45973.38357604167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45973.38357604167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45973.38357604167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45973.38357604167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45973.38357604167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45973.38357604167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45973.38357604167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45973.38357604167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45973.38357604167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45973.38357604167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45973.38357604167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45973.38357604167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45973.38357604167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45973.38357604167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45973.38357604167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45973.38357604167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45973.38357604167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45973.38357604167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45973.38357604167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45973.38357604167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45973.38357604167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45973.38357604167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45973.38357604167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45973.38357604167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45973.38357604167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45973.38357604167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45973.38357604167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45973.38357604167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45973.38357604167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45973.38357604167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45973.38357604167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45973.38357604167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45973.38357604167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45973.38357604167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45973.38357604167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45973.38357604167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45973.38357604167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45973.38357604167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45973.38357604167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45973.38357604167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45973.38357604167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45973.38357604167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45973.38357604167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45973.38357604167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45973.38357604167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45973.38357604167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45973.38357604167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45973.38357604167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45973.38357604167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45973.38357604167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45973.38357604167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45973.38357604167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45973.38357604167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45973.38357604167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45973.38357604167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45973.38357604167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45973.38357604167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45973.38357604167</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45973.38357604167</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148.38373831018544</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39108</v>
      </c>
      <c r="B4" s="18" t="str">
        <f>IFERROR(VLOOKUP(D4,DB!A:K,11,0),"")</f>
        <v>R2</v>
      </c>
      <c r="C4" s="18">
        <v>2</v>
      </c>
      <c r="D4" s="18" t="s">
        <v>24679</v>
      </c>
      <c r="E4" s="103" t="s">
        <v>39021</v>
      </c>
      <c r="F4" s="104">
        <v>45973.361203703702</v>
      </c>
      <c r="G4" s="105">
        <f t="shared" ref="G4:G13" ca="1" si="1">IFERROR(NOW()-F4,"-")</f>
        <v>2.237256944499677E-2</v>
      </c>
      <c r="H4" s="104">
        <v>45973.353564814817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45973.383576273147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45973.383576273147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45973.383576273147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45973.383576273147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45973.383576273147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45973.383576273147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45973.383576273147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45973.383576273147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45973.383576273147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45973.383576273147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45973.383576273147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45973.383576273147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45973.383576273147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45973.383576273147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45973.383576273147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45973.383576273147</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39110</v>
      </c>
      <c r="B2" s="61" t="str">
        <f>IFERROR(VLOOKUP(D2,DB!A:K,11,0),"")</f>
        <v>R3</v>
      </c>
      <c r="C2" s="18">
        <v>1</v>
      </c>
      <c r="D2" s="61" t="s">
        <v>16694</v>
      </c>
      <c r="E2" s="18" t="s">
        <v>39021</v>
      </c>
      <c r="F2" s="20">
        <v>45973.368969907409</v>
      </c>
      <c r="G2" s="21">
        <f t="shared" ref="G2:G9" ca="1" si="0">IFERROR(NOW()-F2,"-")</f>
        <v>1.4606365737563465E-2</v>
      </c>
      <c r="H2" s="22">
        <v>45973.364988425928</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45973.383576273147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45973.383576273147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45973.383576273147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45973.383576273147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45973.383576273147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45973.383576273147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45973.383576273147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45973.383576273147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45973.383576273147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45973.383576273147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45973.383576273147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45973.383576273147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45973.383576273147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45973.383576273147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45973.383576273147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45973.383576273147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45973.383576273147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45973.383576273147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45973.383576273147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45973.383576273147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45973.383576273147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45973.383576273147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45973.383576273147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45973.383576273147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45973.383576273147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45973.383576273147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45973.383576273147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45973.383576273147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45973.383576273147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45973.383576273147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45973.383576273147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45973.383576273147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45973.383576273147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45973.383576273147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45973.383576273147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45973.383576273147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45973.383576273147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45973.383576273147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45973.383576273147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45973.383576273147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45973.383576273147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45973.383576273147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45973.383576273147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45973.383576273147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45973.383576273147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45973.383576273147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45973.383576273147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45973.383576273147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45973.383576273147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45973.383576273147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45973.383576273147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45973.383576273147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45973.383576273147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45973.383576273147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45973.383576273147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45973.383576273147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45973.383576273147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45973.383576273147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45973.383576273147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45973.383576273147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45973.383576273147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45973.383576273147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45973.383576273147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45973.383576273147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45973.383576273147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45973.383576273147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45973.383576273147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45973.383576273147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45973.383576273147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45973.383576273147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45973.383576273147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45973.383576273147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45973.383576273147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45973.383576273147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45973.383576273147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45973.383576273147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45973.383576273147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45973.383576273147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45973.383576273147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45973.383576273147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45973.383576273147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45973.383576273147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45973.383576273147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45973.383576273147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45973.383576273147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45973.383576273147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45973.383576273147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45973.383576273147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45973.383576273147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45973.383576273147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45973.383576273147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45973.383576273147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45973.383576273147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45973.383576273147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45973.383576273147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45973.383576273147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45973.383576273147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45973.383576273147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45973.383576273147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45973.383576273147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45973.383576273147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45973.383576273147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45973.383576273147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45973.383576273147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45973.383576273147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45973.383576273147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45973.383576273147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45973.383576273147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45973.383576273147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45973.383576273147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45973.383576273147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45973.383576273147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45973.383576273147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45973.383576273147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45973.383576273147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45973.383576273147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45973.383576273147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45973.383576273147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45973.383576273147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45973.383576273147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45973.383576273147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45973.383576273147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45973.383576273147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45973.383576273147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45973.383576273147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45973.383576273147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45973.383576273147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45973.383576273147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45973.383576273147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45973.383576273147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45973.383576273147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45973.383576273147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45973.383576273147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45973.383576273147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45973.383576273147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45973.383576273147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45973.383576273147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45973.383576273147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45973.383576273147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45973.383576273147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45973.383576273147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45973.383576273147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45973.383576273147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45973.383576273147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45973.383576273147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45973.383576273147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45973.383576273147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45973.383576273147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45973.383576273147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45973.383576273147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45973.383576273147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45973.383576273147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45973.383576273147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45973.383576273147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45973.383576273147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45973.383576273147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45973.383576273147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45973.383576273147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45973.383576273147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45973.383576273147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45973.383576273147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45973.383576273147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45973.383576273147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45973.383576273147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45973.383576273147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45973.383576273147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45973.383576273147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45973.383576273147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45973.383576273147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45973.383576273147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45973.383576273147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45973.383576273147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45973.383576273147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45973.383576273147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45973.383576273147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45973.383576273147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45973.383576273147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45973.383576273147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45973.383576273147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45973.383576273147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45973.383576273147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45973.383576273147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45973.383576273147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45973.383576273147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45973.383576273147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45973.383576273147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45973.383576273147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45973.383576273147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45973.383576273147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45973.383576273147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45973.383576273147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45973.383576273147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45973.383576273147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45973.383576273147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45973.383576273147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45973.383576273147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45973.383576273147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45973.383576273147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45973.383576273147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45973.383576273147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45973.383576273147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45973.383576273147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45973.383576273147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45973.383576273147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45973.383576273147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45973.383576273147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45973.383576273147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45973.383576273147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45973.383576273147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45973.383576273147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45973.383576273147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45973.383576273147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45973.383576273147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45973.383576273147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45973.383576273147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45973.383576273147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45973.383576273147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45973.383576273147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45973.383576273147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45973.383576273147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45973.383576273147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45973.383576273147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45973.383576273147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45973.383576273147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45973.383576273147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45973.383576273147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45973.383576273147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45973.383576273147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45973.383576273147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45973.383576273147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45973.383576273147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45973.383576273147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45973.383576273147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45973.383576273147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45973.383576273147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45973.383576273147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45973.383576273147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45973.383576273147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45973.383576273147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45973.383576273147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45973.383576273147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45973.383576273147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45973.383576273147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45973.383576273147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45973.383576273147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45973.383576273147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45973.383576273147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45973.383576273147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45973.383576273147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45973.383576273147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45973.383576273147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45973.383576273147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45973.383576273147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45973.383576273147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45973.383576273147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45973.383576273147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45973.383576273147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45973.383576273147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45973.383576273147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45973.383576273147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45973.383576273147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45973.383576273147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45973.383576273147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45973.383576273147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45973.383576273147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45973.383576273147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45973.383576273147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45973.383576273147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45973.383576273147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45973.383576273147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45973.383576273147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45973.383576273147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45973.383576273147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45973.383576273147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45973.383576273147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45973.383576273147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45973.383576273147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45973.383576273147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45973.383576273147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45973.383576273147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45973.383576273147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45973.383576273147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45973.383576273147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45973.383576273147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45973.383576273147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45973.383576273147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45973.383576273147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45973.383576273147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45973.383576273147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45973.383576273147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45973.383576273147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45973.383576273147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45973.383576273147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45973.383576273147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45973.383576273147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45973.383576273147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45973.383576273147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45973.383576273147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45973.383576273147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45973.383576273147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45973.383576273147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45973.383576273147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45973.383576273147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45973.383576273147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45973.383576273147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45973.383576273147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45973.383576273147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45973.383576273147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45973.383576273147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45973.383576273147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45973.383576273147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45973.383576273147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45973.383576273147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45973.383576273147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45973.383576273147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45973.383576273147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45973.383576273147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45973.383576273147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45973.383576273147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45973.383576273147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45973.383576273147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45973.383576273147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45973.383576273147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45973.383576273147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45973.383576273147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45973.383576273147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45973.383576273147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45973.383576273147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45973.383576273147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45973.383576273147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45973.383576273147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45973.383576273147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45973.383576273147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45973.383576273147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45973.383576273147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45973.383576273147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45973.383576273147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45973.383576273147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45973.383576273147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45973.383576273147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45973.383576273147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45973.383576273147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45973.383576273147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45973.383576273147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45973.383576273147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45973.383576273147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45973.383576273147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45973.383576273147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45973.383576273147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45973.383576273147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45973.383576273147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45973.383576273147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45973.383576273147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45973.383576273147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45973.383576273147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45973.383576273147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45973.383576273147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45973.383576273147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45973.383576273147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45973.383576273147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45973.383576273147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45973.383576273147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45973.383576273147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45973.383576273147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45973.383576273147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45973.383576273147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45973.383576273147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45973.383576273147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45973.383576273147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45973.383576273147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45973.383576273147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45973.383576273147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45973.383576273147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45973.383576273147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45973.383576273147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45973.383576273147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45973.383576273147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45973.383576273147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45973.383576273147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45973.383576273147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45973.383576273147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45973.383576273147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45973.383576273147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45973.383576273147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45973.383576273147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45973.383576273147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45973.383576273147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45973.383576273147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45973.383576273147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45973.383576273147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45973.383576273147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45973.383576273147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45973.383576273147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45973.383576273147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45973.383576273147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45973.383576273147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45973.383576273147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45973.383576273147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45973.383576273147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45973.383576273147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45973.383576273147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45973.383576273147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45973.383576273147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45973.383576273147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45973.383576273147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45973.383576273147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45973.383576273147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45973.383576273147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45973.383576273147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45973.383576273147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45973.383576273147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45973.383576273147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45973.383576273147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45973.383576273147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45973.383576273147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45973.383576273147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45973.383576273147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45973.383576273147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45973.383576273147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45973.383576273147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45973.383576273147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45973.383576273147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45973.383576273147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45973.383576273147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45973.383576273147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45973.383576273147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45973.383576273147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45973.383576273147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45973.383576273147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45973.383576273147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45973.383576273147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45973.383576273147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45973.383576273147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45973.383576273147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45973.383576273147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45973.383576273147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45973.383576273147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45973.383576273147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45973.383576273147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45973.383576273147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45973.383576273147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45973.383576273147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45973.383576273147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45973.383576273147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45973.383576273147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45973.383576273147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45973.383576273147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45973.383576273147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45973.383576273147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45973.383576273147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45973.383576273147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45973.383576273147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45973.383576273147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45973.383576273147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45973.383576273147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45973.383576273147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45973.383576273147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45973.383576273147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45973.383576273147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45973.383576273147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45973.383576273147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45973.383576273147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45973.383576273147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45973.383576273147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45973.383576273147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45973.383576273147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45973.383576273147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45973.383576273147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45973.383576273147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45973.383576273147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45973.383576273147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45973.383576273147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45973.383576273147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45973.383576273147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45973.383576273147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45973.383576273147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45973.383576273147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45973.383576273147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45973.383576273147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45973.383576273147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45973.383576273147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45973.383576273147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45973.383576273147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45973.383576273147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45973.383576273147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45973.383576273147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45973.383576273147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45973.383576273147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45973.383576273147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45973.383576273147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45973.383576273147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45973.383576273147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45973.383576273147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45973.383576273147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45973.383576273147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45973.383576273147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45973.383576273147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45973.383576273147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45973.383576273147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45973.383576273147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45973.383576273147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45973.383576273147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45973.383576273147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45973.383576273147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45973.383576273147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45973.383576273147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45973.383576273147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45973.383576273147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45973.383576273147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45973.383576273147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45973.383576273147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45973.383576273147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45973.383576273147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45973.383576273147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45973.383576273147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45973.383576273147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45973.383576273147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45973.383576273147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45973.383576273147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45973.383576273147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45973.383576273147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45973.383576273147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45973.383576273147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45973.383576273147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45973.383576273147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45973.383576273147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45973.383576273147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45973.383576273147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45973.383576273147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45973.383576273147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45973.383576273147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45973.383576273147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45973.383576273147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45973.383576273147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45973.383576273147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45973.383576273147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45973.383576273147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45973.383576273147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45973.383576273147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45973.383576273147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45973.383576273147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45973.383576273147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45973.383576273147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45973.383576273147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45973.383576273147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45973.383576273147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45973.383576273147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45973.383576273147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45973.383576273147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45973.383576273147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45973.383576273147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45973.383576273147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45973.383576273147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45973.383576273147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45973.383576273147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45973.383576273147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45973.383576273147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45973.383576273147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45973.383576273147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45973.383576273147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45973.383576273147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45973.383576273147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45973.383576273147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45973.383576273147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45973.383576273147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45973.383576273147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45973.383576273147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45973.383576273147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45973.383576273147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45973.383576273147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45973.383576273147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45973.383576273147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45973.383576273147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45973.383576273147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45973.383576273147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45973.383576273147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45973.383576273147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45973.383576273147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45973.383576273147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45973.383576273147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45973.383576273147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45973.383576273147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45973.383576273147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45973.383576273147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45973.383576273147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45973.383576273147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45973.383576273147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45973.383576273147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45973.383576273147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45973.383576273147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45973.383576273147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45973.383576273147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45973.383576273147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45973.383576273147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45973.383576273147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45973.383576273147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45973.383576273147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45973.383576273147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45973.383576273147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45973.383576273147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45973.383576273147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45973.383576273147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45973.383576273147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45973.383576273147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45973.383576273147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45973.383576273147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45973.383576273147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45973.383576273147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45973.383576273147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45973.383576273147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45973.383576273147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45973.383576273147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45973.383576273147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45973.383576273147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45973.383576273147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45973.383576273147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45973.383576273147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45973.383576273147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45973.383576273147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45973.383576273147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45973.383576273147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45973.383576273147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45973.383576273147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45973.383576273147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45973.383576273147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45973.383576273147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45973.383576273147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45973.383576273147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45973.383576273147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45973.383576273147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45973.383576273147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45973.383576273147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45973.383576273147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45973.383576273147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45973.383576273147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45973.383576273147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45973.383576273147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45973.383576273147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45973.383576273147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45973.383576273147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45973.383576273147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45973.383576273147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45973.383576273147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45973.383576273147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45973.383576273147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45973.383576273147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45973.383576273147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45973.383576273147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45973.383576273147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45973.383576273147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45973.383576273147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45973.383576273147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45973.383576273147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45973.383576273147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45973.383576273147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45973.383576273147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45973.383576273147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45973.383576273147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45973.383576273147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45973.383576273147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45973.383576273147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45973.383576273147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45973.383576273147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45973.383576273147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45973.383576273147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45973.383576273147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45973.383576273147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45973.383576273147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45973.383576273147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45973.383576273147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45973.383576273147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45973.383576273147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45973.383576273147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45973.383576273147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45973.383576273147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45973.383576273147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45973.383576273147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45973.383576273147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45973.383576273147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45973.383576273147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45973.383576273147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45973.383576273147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45973.383576273147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45973.383576273147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45973.383576273147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45973.383576273147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45973.383576273147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45973.383576273147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45973.383576273147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45973.383576273147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45973.383576273147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45973.383576273147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45973.383576273147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45973.383576273147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45973.383576273147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45973.383576273147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45973.383576273147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45973.383576273147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45973.383576273147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45973.383576273147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45973.383576273147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45973.383576273147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45973.383576273147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45973.383576273147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45973.383576273147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45973.383576273147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45973.383576273147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45973.383576273147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45973.383576273147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45973.383576273147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45973.383576273147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45973.383576273147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45973.383576273147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45973.383576273147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45973.383576273147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45973.383576273147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45973.383576273147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45973.383576273147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45973.383576273147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45973.383576273147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45973.383576273147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45973.383576273147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45973.383576273147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45973.383576273147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45973.383576273147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45973.383576273147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45973.383576273147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45973.383576273147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45973.383576273147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45973.383576273147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45973.383576273147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45973.383576273147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45973.383576273147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45973.383576273147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45973.383576273147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45973.383576273147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45973.383576273147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45973.383576273147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45973.383576273147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45973.383576273147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45973.383576273147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45973.383576273147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45973.383576273147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45973.383576273147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45973.383576273147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45973.383576273147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45973.383576273147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45973.383576273147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45973.383576273147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45973.383576273147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45973.383576273147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45973.383576273147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45973.383576273147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45973.383576273147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45973.383576273147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45973.383576273147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45973.383576273147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45973.383576273147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45973.383576273147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45973.383576273147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45973.383576273147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45973.383576273147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45973.383576273147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45973.383576273147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45973.383576273147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45973.383576273147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45973.383576273147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45973.383576273147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45973.383576273147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45973.383576273147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45973.383576273147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45973.383576273147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45973.383576273147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45973.383576273147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45973.383576273147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45973.383576273147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45973.383576273147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45973.383576273147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45973.383576273147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45973.383576273147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45973.383576273147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45973.383576273147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45973.383576273147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45973.383576273147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45973.383576273147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45973.383576273147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45973.383576273147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45973.383576273147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45973.383576273147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45973.383576273147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45973.383576273147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45973.383576273147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45973.383576273147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45973.383576273147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45973.383576273147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45973.383576273147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45973.383576273147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45973.383576273147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45973.383576273147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45973.383576273147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45973.383576273147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45973.383576273147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45973.383576273147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45973.383576273147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45973.383576273147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45973.383576273147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45973.383576273147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45973.383576273147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45973.383576273147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45973.383576273147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45973.383576273147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45973.383576273147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45973.383576273147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45973.383576273147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45973.383576273147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45973.383576273147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45973.383576273147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45973.383576273147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45973.383576273147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45973.383576273147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45973.383576273147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45973.383576273147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45973.383576273147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45973.383576273147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45973.383576273147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45973.383576273147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45973.383576273147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45973.383576273147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45973.383576273147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45973.383576273147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45973.383576273147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45973.383576273147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45973.383576273147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45973.383576273147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45973.383576273147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45973.383576273147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45973.383576273147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45973.383576273147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45973.383576273147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45973.383576273147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45973.383576273147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45973.383576273147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45973.383576273147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45973.383576273147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45973.383576273147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45973.383576273147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45973.383576273147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45973.383576273147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45973.383576273147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45973.383576273147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45973.383576273147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45973.383576273147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45973.383576273147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45973.383576273147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45973.383576273147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45973.383576273147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45973.383576273147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45973.383576273147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45973.383576273147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45973.383576273147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45973.383576273147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45973.383576273147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45973.383576273147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45973.383576273147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45973.383576273147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45973.383576273147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45973.383576273147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45973.383576273147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45973.383576273147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45973.383576273147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45973.383576273147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45973.383576273147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45973.383576273147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45973.383576273147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45973.383576273147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45973.383576273147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45973.383576273147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45973.383576273147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45973.383576273147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45973.383576273147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45973.383576273147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45973.383576273147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45973.383576273147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45973.383576273147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45973.383576273147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45973.383576273147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45973.383576273147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45973.383576273147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45973.383576273147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45973.383576273147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45973.383576273147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45973.383576273147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45973.383576273147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45973.383576273147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45973.383576273147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45973.383576273147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45973.383576273147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45973.383576273147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45973.383576273147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45973.383576273147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45973.383576273147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45973.383576273147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45973.383576273147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45973.383576273147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45973.383576273147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45973.383576273147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45973.383576273147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45973.383576273147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45973.383576273147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45973.383576273147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45973.383576273147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45973.383576273147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45973.383576273147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45973.383576273147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45973.383576273147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45973.383576273147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45973.383576273147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45973.383576273147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45973.383576273147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45973.383576273147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45973.383576273147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45973.383576273147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45973.383576273147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45973.383576273147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45973.383576273147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45973.383576273147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45973.383576273147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45973.383576273147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45973.383576273147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45973.383576273147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45973.383576273147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45973.383576273147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45973.383576273147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45973.383576273147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45973.383576273147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45973.383576273147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45973.383576273147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45973.383576273147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45973.383576273147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45973.383576273147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45973.383576273147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45973.383576273147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45973.383576273147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45973.383576273147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45973.383576273147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45973.383576273147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45973.383576273147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45973.383576273147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45973.383576273147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45973.383576273147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45973.383576273147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45973.383576273147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45973.383576273147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45973.383576273147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45973.383576273147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45973.383576273147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45973.383576273147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45973.383576273147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45973.383576273147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45973.383576273147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45973.383576273147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45973.383576273147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45973.383576273147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45973.383576273147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45973.383576273147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45973.383576273147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45973.383576273147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45973.383576273147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45973.383576273147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45973.383576273147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45973.383576273147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45973.383576273147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45973.383576273147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45973.383576273147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45973.383576273147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45973.383576273147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45973.383576273147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45973.383576273147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45973.383576273147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45973.383576273147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45973.383576273147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45973.383576273147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45973.383576273147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45973.383576273147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45973.383576273147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45973.383576273147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45973.383576273147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45973.383576273147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45973.383576273147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45973.383576273147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45973.383576273147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45973.383576273147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45973.383576273147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45973.383576273147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45973.383576273147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45973.383576273147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45973.383576273147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45973.383576273147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45973.383576273147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45973.383576273147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45973.383576273147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45973.383576273147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45973.383576273147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45973.383576273147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45973.383576273147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45973.383576273147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45973.383576273147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45973.383576273147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45973.383576273147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45973.383576273147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45973.383576273147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45973.383576273147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45973.383576273147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45973.383576273147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45973.383576273147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45973.383576273147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45973.383576273147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45973.383576273147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45973.383576273147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45973.383576273147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45973.383576273147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45973.383576273147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45973.383576273147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45973.383576273147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45973.383576273147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45973.383576273147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45973.383576273147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45973.383576273147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45973.383576273147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45973.383576273147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45973.383576273147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45973.383576273147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45973.383576273147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45973.383576273147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45973.383576273147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45973.383576273147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45973.383576273147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45973.383576273147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45973.383576273147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45973.383576273147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45973.383576273147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45973.383576273147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45973.383576273147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45973.383576273147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45973.383576273147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45973.383576273147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269.90285868055071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37273</v>
      </c>
      <c r="E3" s="95" t="s">
        <v>39021</v>
      </c>
      <c r="F3" s="96">
        <v>45973.331944444442</v>
      </c>
      <c r="G3" s="97">
        <f ca="1">IFERROR(NOW()-F3,"")</f>
        <v>5.163159722724231E-2</v>
      </c>
      <c r="H3" s="96">
        <v>45973.326539351852</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35139</v>
      </c>
      <c r="E4" s="95" t="s">
        <v>39021</v>
      </c>
      <c r="F4" s="96">
        <v>45973.359027777777</v>
      </c>
      <c r="G4" s="97">
        <f ca="1">IFERROR(NOW()-F4,"")</f>
        <v>2.4548263892938849E-2</v>
      </c>
      <c r="H4" s="96">
        <v>45973.353715277779</v>
      </c>
      <c r="I4" s="135" t="str">
        <f>IFERROR(VLOOKUP(D4,DB!A:F,6,0),"")</f>
        <v>SCECO</v>
      </c>
      <c r="J4" s="135" t="str">
        <f>IFERROR(VLOOKUP(D4,DB!A:G,7,0),"")</f>
        <v>Dead</v>
      </c>
      <c r="K4" s="98" t="s">
        <v>39117</v>
      </c>
      <c r="L4" s="92" t="str">
        <f>IFERROR(VLOOKUP(D4,DB!A:I,9,0),"")</f>
        <v>Latis</v>
      </c>
    </row>
    <row r="5" spans="1:16" ht="15" customHeight="1">
      <c r="A5" s="135"/>
      <c r="B5" s="135" t="str">
        <f>IFERROR(VLOOKUP(D5,DB!A:K,11,0),"")</f>
        <v/>
      </c>
      <c r="C5" s="94"/>
      <c r="D5" s="92"/>
      <c r="E5" s="95"/>
      <c r="F5" s="96"/>
      <c r="G5" s="97">
        <f ca="1">IFERROR(NOW()-F5,"")</f>
        <v>45973.38357604167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45973.38357604167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45973.38357604167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45973.38357604167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45973.38357604167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45973.38357604167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45973.38357604167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45973.38357604167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45973.38357604167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45973.38357604167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45973.38357604167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45973.38357604167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45973.38357604167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45973.38357604167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45973.38357604167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45973.38357604167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45973.38357604167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45973.38357604167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45973.38357604167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45973.38357604167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45973.38357604167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45973.38357604167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45973.38357604167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45973.38357604167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45973.38357604167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45973.38357604167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45973.38357604167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45973.38357604167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45973.38357604167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45973.38357604167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45973.38357604167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45973.38357604167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45973.38357604167</v>
      </c>
      <c r="H37" s="96"/>
      <c r="I37" s="135" t="str">
        <f>IFERROR(VLOOKUP(D37,DB!A:F,6,0),"")</f>
        <v/>
      </c>
      <c r="J37" s="135" t="str">
        <f>IFERROR(VLOOKUP(D37,DB!A:G,7,0),"")</f>
        <v/>
      </c>
      <c r="K37" s="98"/>
      <c r="L37" s="92" t="str">
        <f>IFERROR(VLOOKUP(D37,DB!A:I,9,0),"")</f>
        <v/>
      </c>
    </row>
    <row r="38" spans="1:12" ht="15" customHeight="1">
      <c r="A38" s="149"/>
      <c r="B38" s="149" t="str">
        <f>IFERROR(VLOOKUP(D38,DB!A:K,11,0),"")</f>
        <v/>
      </c>
      <c r="C38" s="150"/>
      <c r="D38" s="151"/>
      <c r="E38" s="152"/>
      <c r="F38" s="153"/>
      <c r="G38" s="97">
        <f ca="1">IFERROR(NOW()-F38,"")</f>
        <v>45973.38357604167</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45973.38357604167</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45973.38357604167</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45973.38357604167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45973.38357604167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45973.38357604167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45973.38357604167</v>
      </c>
      <c r="H44" s="153"/>
      <c r="I44" s="149" t="str">
        <f>IFERROR(VLOOKUP(D44,DB!A:F,6,0),"")</f>
        <v/>
      </c>
      <c r="J44" s="149" t="str">
        <f>IFERROR(VLOOKUP(D44,DB!A:G,7,0),"")</f>
        <v/>
      </c>
      <c r="K44" s="154"/>
      <c r="L44" s="151" t="str">
        <f>IFERROR(VLOOKUP(D44,DB!A:I,9,0),"")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81.551516087958589</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39103</v>
      </c>
      <c r="F3" s="38">
        <v>45926.188877314817</v>
      </c>
      <c r="G3" s="116">
        <f t="shared" ref="G3" ca="1" si="0">IFERROR(NOW()-F3,"")</f>
        <v>47.194698958330264</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39103</v>
      </c>
      <c r="F4" s="125">
        <v>45948.661111111112</v>
      </c>
      <c r="G4" s="126">
        <f t="shared" ref="G4:G26" ca="1" si="1">IFERROR(NOW()-F4,"")</f>
        <v>24.722465162034496</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38483</v>
      </c>
      <c r="E6" s="124" t="s">
        <v>39021</v>
      </c>
      <c r="F6" s="125">
        <v>45973.357881944445</v>
      </c>
      <c r="G6" s="126">
        <f t="shared" ca="1" si="1"/>
        <v>2.5694328702229541E-2</v>
      </c>
      <c r="H6" s="125">
        <v>45973.354224537034</v>
      </c>
      <c r="I6" s="124" t="str">
        <f>IFERROR(VLOOKUP(D6,DB!A:F,6,0),"")</f>
        <v>SCECO</v>
      </c>
      <c r="J6" s="124" t="str">
        <f>IFERROR(VLOOKUP(D6,DB!A:G,7,0),"")</f>
        <v>Haj Removal</v>
      </c>
      <c r="K6" s="124" t="s">
        <v>39127</v>
      </c>
      <c r="L6" s="124" t="str">
        <f>IFERROR(VLOOKUP(D6,DB!A:I,9,0),"")</f>
        <v>Latis</v>
      </c>
    </row>
    <row r="7" spans="1:13">
      <c r="A7" s="124"/>
      <c r="B7" s="124" t="str">
        <f>IFERROR(VLOOKUP(D7,DB!A:K,11,0),"")</f>
        <v/>
      </c>
      <c r="C7" s="124"/>
      <c r="D7" s="124"/>
      <c r="E7" s="124"/>
      <c r="F7" s="125"/>
      <c r="G7" s="126">
        <f t="shared" ca="1" si="1"/>
        <v>45973.383576273147</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45973.383576273147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45973.383576273147</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45973.383576273147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45973.383576273147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45973.383576273147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45973.383576273147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45973.383576273147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45973.383576273147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45973.383576273147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45973.383576273147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45973.383576273147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45973.383576273147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45973.383576273147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45973.383576273147</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45973.383576273147</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45973.383576273147</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45973.383576273147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45973.383576273147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45973.383576273147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45973.383576273147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45973.383576273147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45973.383576273147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45973.383576273147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45973.383576273147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45973.383576273147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45973.383576273147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45973.383576273147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45973.383576273147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45973.383576273147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45973.383576273147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45973.383576273147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45973.383576273147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45973.383576273147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45973.383576273147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45973.383576273147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45973.383576273147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45973.383576273147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45973.383576273147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45973.383576273147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45973.383576273147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45973.383576273147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45973.383576273147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45973.383576273147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45973.383576273147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45973.383576273147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45973.383576273147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45973.383576273147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45973.383576273147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45973.383576273147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45973.383576273147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45973.383576273147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45973.383576273147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45973.383576273147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45973.383576273147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45973.383576273147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45973.383576273147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45973.383576273147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45973.383576273147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45973.383576273147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45973.383576273147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45973.383576273147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45973.383576273147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45973.383576273147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45973.383576273147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45973.383576273147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45973.383576273147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45973.383576273147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45973.383576273147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45973.383576273147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45973.383576273147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45973.383576273147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45973.383576273147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45973.383576273147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45973.383576273147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45973.383576273147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45973.383576273147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45973.383576273147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45973.383576273147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45973.383576273147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45973.383576273147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45973.383576273147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45973.383576273147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45973.383576273147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45973.383576273147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45973.383576273147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45973.383576273147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45973.383576273147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45973.383576273147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45973.383576273147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45973.383576273147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45973.383576273147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45973.383576273147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45973.383576273147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45973.383576273147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45973.383576273147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45973.383576273147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45973.383576273147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45973.383576273147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45973.383576273147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45973.383576273147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45973.383576273147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45973.383576273147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45973.383576273147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45973.383576273147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45973.383576273147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45973.383576273147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45973.383576273147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45973.383576273147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45973.383576273147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45973.383576273147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45973.383576273147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45973.383576273147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45973.383576273147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45973.383576273147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45973.383576273147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45973.383576273147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45973.383576273147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45973.383576273147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45973.383576273147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45973.383576273147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45973.383576273147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45973.383576273147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45973.383576273147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45973.383576273147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45973.383576273147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45973.383576273147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45973.383576273147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45973.383576273147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45973.383576273147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45973.383576273147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45973.383576273147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45973.383576273147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45973.383576273147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45973.383576273147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45973.383576273147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45973.383576273147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45973.383576273147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45973.383576273147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45973.383576273147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45973.383576273147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45973.383576273147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45973.383576273147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45973.383576273147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45973.383576273147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45973.383576273147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45973.383576273147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45973.383576273147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45973.383576273147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45973.383576273147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45973.383576273147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45973.383576273147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45973.383576273147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45973.383576273147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45973.383576273147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45973.383576273147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45973.383576273147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45973.383576273147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45973.383576273147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45973.383576273147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45973.383576273147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45973.383576273147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45973.383576273147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45973.383576273147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45973.383576273147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45973.383576273147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45973.383576273147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45973.383576273147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45973.383576273147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45973.383576273147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45973.383576273147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45973.383576273147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45973.383576273147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45973.383576273147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45973.383576273147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45973.383576273147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45973.383576273147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45973.383576273147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45973.383576273147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45973.383576273147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45973.383576273147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45973.383576273147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45973.383576273147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45973.383576273147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45973.383576273147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45973.383576273147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45973.383576273147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45973.383576273147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45973.383576273147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45973.383576273147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45973.383576273147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45973.383576273147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45973.383576273147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45973.383576273147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45973.383576273147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45973.383576273147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45973.383576273147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45973.383576273147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45973.383576273147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45973.383576273147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45973.383576273147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45973.383576273147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45973.383576273147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45973.383576273147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45973.383576273147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45973.383576273147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45973.383576273147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45973.383576273147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45973.383576273147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45973.383576273147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45973.383576273147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45973.383576273147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45973.383576273147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45973.383576273147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45973.383576273147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45973.383576273147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45973.383576273147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45973.383576273147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45973.383576273147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45973.383576273147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45973.383576273147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45973.383576273147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45973.383576273147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45973.383576273147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45973.383576273147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45973.383576273147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45973.383576273147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45973.383576273147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45973.383576273147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45973.383576273147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45973.383576273147</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39128</v>
      </c>
      <c r="B2" s="141" t="str">
        <f>IFERROR(VLOOKUP(D2,DB!A:K,11,0),"")</f>
        <v>R6</v>
      </c>
      <c r="C2" s="142">
        <v>1</v>
      </c>
      <c r="D2" s="141" t="s">
        <v>30913</v>
      </c>
      <c r="E2" s="124" t="s">
        <v>39021</v>
      </c>
      <c r="F2" s="157">
        <v>45973.331250000003</v>
      </c>
      <c r="G2" s="105">
        <f t="shared" ref="G2:G62" ca="1" si="0">IFERROR(NOW()-F2,"-")</f>
        <v>5.2326041666674428E-2</v>
      </c>
      <c r="H2" s="143">
        <v>45973.190428240741</v>
      </c>
      <c r="I2" s="141" t="str">
        <f>IFERROR(VLOOKUP(D2,DB!A:F,6,0),"")</f>
        <v>SCECO</v>
      </c>
      <c r="J2" s="141" t="str">
        <f>IFERROR(VLOOKUP(D2,DB!A:G,7,0),"")</f>
        <v>Good</v>
      </c>
      <c r="K2" s="144" t="s">
        <v>39129</v>
      </c>
      <c r="L2" s="145" t="str">
        <f>IFERROR(VLOOKUP(D2,DB!A:I,9,0),"")</f>
        <v>Latis</v>
      </c>
    </row>
    <row r="3" spans="1:16382" ht="31.5" customHeight="1">
      <c r="A3" s="140"/>
      <c r="B3" s="141" t="str">
        <f>IFERROR(VLOOKUP(D3,DB!A:K,11,0),"")</f>
        <v/>
      </c>
      <c r="C3" s="142"/>
      <c r="D3" s="141"/>
      <c r="E3" s="124"/>
      <c r="F3" s="143"/>
      <c r="G3" s="105">
        <f t="shared" ca="1" si="0"/>
        <v>45973.38357604167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45973.38357604167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45973.38357604167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45973.38357604167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45973.38357604167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45973.38357604167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45973.38357604167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45973.38357604167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45973.38357604167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45973.38357604167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45973.38357604167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45973.38357604167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45973.38357604167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45973.38357604167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45973.38357604167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45973.38357604167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45973.38357604167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45973.38357604167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45973.38357604167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45973.38357604167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45973.38357604167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45973.38357604167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45973.38357604167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45973.38357604167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45973.38357604167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45973.38357604167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45973.38357604167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45973.38357604167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45973.38357604167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45973.38357604167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45973.38357604167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45973.38357604167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45973.38357604167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45973.38357604167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45973.38357604167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45973.38357604167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45973.38357604167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45973.38357604167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45973.38357604167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45973.38357604167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45973.38357604167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45973.38357604167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45973.38357604167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45973.38357604167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45973.38357604167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45973.38357604167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45973.38357604167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45973.38357604167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45973.38357604167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45973.38357604167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45973.38357604167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45973.38357604167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45973.38357604167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45973.38357604167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45973.38357604167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45973.38357604167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45973.38357604167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45973.38357604167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45973.38357604167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45973.38357604167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45973.38357604167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45973.38357604167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45973.38357604167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45973.38357604167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45973.38357604167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45973.38357604167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45973.38357604167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45973.38357604167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45973.38357604167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45973.38357604167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45973.38357604167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45973.38357604167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45973.38357604167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45973.38357604167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45973.38357604167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45973.38357604167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45973.38357604167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45973.38357604167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45973.38357604167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45973.38357604167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45973.38357604167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45973.38357604167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45973.38357604167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45973.38357604167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45973.38357604167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45973.38357604167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45973.38357604167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45973.38357604167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45973.38357604167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45973.38357604167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45973.38357604167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45973.38357604167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45973.38357604167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45973.38357604167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45973.38357604167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45973.38357604167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45973.38357604167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45973.38357604167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45973.38357604167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45973.38357604167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45973.38357604167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45973.38357604167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45973.38357604167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45973.38357604167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45973.38357604167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45973.38357604167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45973.38357604167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45973.38357604167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45973.38357604167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45973.38357604167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45973.38357604167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45973.38357604167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45973.38357604167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45973.38357604167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45973.38357604167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45973.38357604167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45973.38357604167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45973.38357604167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45973.38357604167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45973.38357604167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45973.38357604167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45973.38357604167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45973.38357604167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45973.38357604167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45973.38357604167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45973.38357604167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45973.38357604167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45973.38357604167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45973.38357604167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45973.38357604167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45973.38357604167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45973.38357604167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45973.38357604167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45973.38357604167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45973.38357604167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45973.38357604167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45973.38357604167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45973.38357604167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45973.38357604167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45973.38357604167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45973.38357604167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45973.38357604167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45973.38357604167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45973.38357604167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45973.38357604167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45973.38357604167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45973.38357604167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45973.38357604167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45973.38357604167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45973.38357604167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45973.38357604167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45973.38357604167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45973.38357604167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45973.38357604167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45973.38357604167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45973.38357604167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45973.38357604167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45973.38357604167</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2025-11-12T06:12:52Z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