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40" documentId="120_S{2AC9BD13-BADA-5192-A53E-5A8FF88502F6}" xr6:coauthVersionLast="47" xr6:coauthVersionMax="47" xr10:uidLastSave="{B2106F4E-9DA7-4104-B0C8-AEB3F3C9353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3" i="3"/>
  <c r="G3" i="3"/>
  <c r="I3" i="3"/>
  <c r="J3" i="3"/>
  <c r="L3"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<sst xmlns="http://schemas.openxmlformats.org/spreadsheetml/2006/main" count="180303" uniqueCount="39133">
  <si>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</si>
  <si>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</si>
  <si>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</si>
  <si>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</si>
  <si>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</si>
  <si>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</si>
  <si>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</si>
  <si>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</si>
  <si>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</si>
  <si>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</si>
  <si>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</si>
  <si>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</si>
  <si>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</si>
  <si>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</si>
  <si>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</si>
  <si>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</si>
  <si>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</si>
  <si>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</si>
  <si>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</si>
  <si>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</si>
  <si>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</si>
  <si>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</si>
  <si>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</si>
  <si>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</si>
  <si>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</si>
  <si>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</si>
  <si>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</si>
  <si>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</si>
  <si>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</si>
  <si>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</si>
  <si>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</si>
  <si>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</si>
  <si>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</si>
  <si>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</si>
  <si>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</si>
  <si>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</si>
  <si>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</si>
  <si>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</si>
  <si>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</si>
  <si>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</si>
  <si>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</si>
  <si>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</si>
  <si>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</si>
  <si>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</si>
  <si>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</si>
  <si>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</si>
  <si>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</si>
  <si>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</si>
  <si>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</si>
  <si>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</si>
  <si>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</si>
  <si>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</si>
  <si>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</si>
  <si>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</si>
  <si>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</si>
  <si>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</si>
  <si>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</si>
  <si>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</si>
  <si>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</si>
  <si>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</si>
  <si>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</si>
  <si>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</si>
  <si>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</si>
  <si>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</si>
  <si>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</si>
  <si>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</si>
  <si>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</si>
  <si>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</si>
  <si>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</si>
  <si>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</si>
  <si>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</si>
  <si>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</si>
  <si>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</si>
  <si>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</si>
  <si>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</si>
  <si>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</si>
  <si>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</si>
  <si>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</si>
  <si>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</si>
  <si>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</si>
  <si>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</si>
  <si>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</si>
  <si>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</si>
  <si>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</si>
  <si>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</si>
  <si>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</si>
  <si>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</si>
  <si>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</si>
  <si>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</si>
  <si>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</si>
  <si>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</si>
  <si>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</si>
  <si>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</si>
  <si>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</si>
  <si>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</si>
  <si>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</si>
  <si>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</si>
  <si>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</si>
  <si>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</si>
  <si>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</si>
  <si>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</si>
  <si>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</si>
  <si>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</si>
  <si>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</si>
  <si>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</si>
  <si>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</si>
  <si>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</si>
  <si>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</si>
  <si>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</si>
  <si>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</si>
  <si>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</si>
  <si>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</si>
  <si>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</si>
  <si>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</si>
  <si>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</si>
  <si>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</si>
  <si>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</si>
  <si>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</si>
  <si>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</si>
  <si>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</si>
  <si>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</si>
  <si>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</si>
  <si>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</si>
  <si>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</si>
  <si>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</si>
  <si>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</si>
  <si>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</si>
  <si>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</si>
  <si>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</si>
  <si>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</si>
  <si>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</si>
  <si>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</si>
  <si>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</si>
  <si>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</si>
  <si>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</si>
  <si>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</si>
  <si>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</si>
  <si>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</si>
  <si>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</si>
  <si>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</si>
  <si>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</si>
  <si>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</si>
  <si>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</si>
  <si>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</si>
  <si>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</si>
  <si>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</si>
  <si>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</si>
  <si>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</si>
  <si>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</si>
  <si>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</si>
  <si>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</si>
  <si>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</si>
  <si>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</si>
  <si>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</si>
  <si>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</si>
  <si>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</si>
  <si>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</si>
  <si>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</si>
  <si>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</si>
  <si>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</si>
  <si>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</si>
  <si>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</si>
  <si>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</si>
  <si>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</si>
  <si>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</si>
  <si>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</si>
  <si>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</si>
  <si>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</si>
  <si>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</si>
  <si>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</si>
  <si>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</si>
  <si>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</si>
  <si>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</si>
  <si>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</si>
  <si>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</si>
  <si>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</si>
  <si>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</si>
  <si>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</si>
  <si>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</si>
  <si>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</si>
  <si>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</si>
  <si>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</si>
  <si>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</si>
  <si>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</si>
  <si>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</si>
  <si>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</si>
  <si>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</si>
  <si>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</si>
  <si>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</si>
  <si>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</si>
  <si>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</si>
  <si>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</si>
  <si>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</si>
  <si>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</si>
  <si>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</si>
  <si>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</si>
  <si>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</si>
  <si>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</si>
  <si>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</si>
  <si>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</si>
  <si>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</si>
  <si>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</si>
  <si>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</si>
  <si>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</si>
  <si>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</si>
  <si>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</si>
  <si>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</si>
  <si>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</si>
  <si>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</si>
  <si>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</si>
  <si>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</si>
  <si>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</si>
  <si>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</si>
  <si>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</si>
  <si>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</si>
  <si>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</si>
  <si>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</si>
  <si>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</si>
  <si>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</si>
  <si>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</si>
  <si>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</si>
  <si>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</si>
  <si>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</si>
  <si>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</si>
  <si>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</si>
  <si>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</si>
  <si>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</si>
  <si>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</si>
  <si>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</si>
  <si>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</si>
  <si>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</si>
  <si>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</si>
  <si>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</si>
  <si>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</si>
  <si>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</si>
  <si>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</si>
  <si>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</si>
  <si>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</si>
  <si>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</si>
  <si>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</si>
  <si>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</si>
  <si>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</si>
  <si>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</si>
  <si>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</si>
  <si>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</si>
  <si>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</si>
  <si>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</si>
  <si>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</si>
  <si>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</si>
  <si>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</si>
  <si>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</si>
  <si>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</si>
  <si>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</si>
  <si>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</si>
  <si>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</si>
  <si>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</si>
  <si>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</si>
  <si>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</si>
  <si>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</si>
  <si>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</si>
  <si>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</si>
  <si>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</si>
  <si>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</si>
  <si>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</si>
  <si>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</si>
  <si>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</si>
  <si>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</si>
  <si>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</si>
  <si>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</si>
  <si>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</si>
  <si>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</si>
  <si>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</si>
  <si>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</si>
  <si>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</si>
  <si>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</si>
  <si>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</si>
  <si>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</si>
  <si>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</si>
  <si>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</si>
  <si>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</si>
  <si>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</si>
  <si>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</si>
  <si>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</si>
  <si>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</si>
  <si>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</si>
  <si>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</si>
  <si>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</si>
  <si>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</si>
  <si>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</si>
  <si>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</si>
  <si>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</si>
  <si>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</si>
  <si>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</si>
  <si>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</si>
  <si>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</si>
  <si>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</si>
  <si>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</si>
  <si>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</si>
  <si>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</si>
  <si>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</si>
  <si>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</si>
  <si>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</si>
  <si>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</si>
  <si>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</si>
  <si>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</si>
  <si>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</si>
  <si>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</si>
  <si>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</si>
  <si>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</si>
  <si>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</si>
  <si>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</si>
  <si>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</si>
  <si>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</si>
  <si>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</si>
  <si>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</si>
  <si>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</si>
  <si>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</si>
  <si>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</si>
  <si>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</si>
  <si>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</si>
  <si>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</si>
  <si>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</si>
  <si>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</si>
  <si>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</si>
  <si>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</si>
  <si>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</si>
  <si>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</si>
  <si>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</si>
  <si>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</si>
  <si>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</si>
  <si>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</si>
  <si>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</si>
  <si>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</si>
  <si>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</si>
  <si>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</si>
  <si>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</si>
  <si>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</si>
  <si>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</si>
  <si>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</si>
  <si>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</si>
  <si>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</si>
  <si>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</si>
  <si>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</si>
  <si>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</si>
  <si>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</si>
  <si>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</si>
  <si>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</si>
  <si>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</si>
  <si>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</si>
  <si>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</si>
  <si>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</si>
  <si>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</si>
  <si>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</si>
  <si>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</si>
  <si>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</si>
  <si>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</si>
  <si>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</si>
  <si>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</si>
  <si>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</si>
  <si>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</si>
  <si>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</si>
  <si>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</si>
  <si>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</si>
  <si>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</si>
  <si>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</si>
  <si>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</si>
  <si>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</si>
  <si>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</si>
  <si>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</si>
  <si>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</si>
  <si>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</si>
  <si>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</si>
  <si>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</si>
  <si>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</si>
  <si>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</si>
  <si>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</si>
  <si>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</si>
  <si>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</si>
  <si>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</si>
  <si>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</si>
  <si>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</si>
  <si>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</si>
  <si>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</si>
  <si>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</si>
  <si>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</si>
  <si>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</si>
  <si>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</si>
  <si>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</si>
  <si>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</si>
  <si>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</si>
  <si>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</si>
  <si>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</si>
  <si>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</si>
  <si>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</si>
  <si>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</si>
  <si>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</si>
  <si>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</si>
  <si>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</si>
  <si>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</si>
  <si>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</si>
  <si>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</si>
  <si>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</si>
  <si>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</si>
  <si>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</si>
  <si>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</si>
  <si>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</si>
  <si>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</si>
  <si>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</si>
  <si>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</si>
  <si>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</si>
  <si>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</si>
  <si>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</si>
  <si>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</si>
  <si>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</si>
  <si>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</si>
  <si>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</si>
  <si>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</si>
  <si>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</si>
  <si>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</si>
  <si>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</si>
  <si>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</si>
  <si>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</si>
  <si>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</si>
  <si>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</si>
  <si>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</si>
  <si>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</si>
  <si>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</si>
  <si>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</si>
  <si>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</si>
  <si>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</si>
  <si>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</si>
  <si>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</si>
  <si>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</si>
  <si>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</si>
  <si>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</si>
  <si>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</si>
  <si>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</si>
  <si>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</si>
  <si>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</si>
  <si>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</si>
  <si>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</si>
  <si>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</si>
  <si>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</si>
  <si>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</si>
  <si>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</si>
  <si>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</si>
  <si>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</si>
  <si>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</si>
  <si>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</si>
  <si>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</si>
  <si>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</si>
  <si>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</si>
  <si>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</si>
  <si>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</si>
  <si>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</si>
  <si>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</si>
  <si>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</si>
  <si>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</si>
  <si>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</si>
  <si>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</si>
  <si>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</si>
  <si>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</si>
  <si>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</si>
  <si>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</si>
  <si>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</si>
  <si>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</si>
  <si>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</si>
  <si>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</si>
  <si>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</si>
  <si>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</si>
  <si>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</si>
  <si>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</si>
  <si>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</si>
  <si>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</si>
  <si>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</si>
  <si>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</si>
  <si>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</si>
  <si>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</si>
  <si>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</si>
  <si>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</si>
  <si>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</si>
  <si>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</si>
  <si>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</si>
  <si>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</si>
  <si>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</si>
  <si>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</si>
  <si>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</si>
  <si>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</si>
  <si>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</si>
  <si>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</si>
  <si>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</si>
  <si>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</si>
  <si>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</si>
  <si>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</si>
  <si>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</si>
  <si>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</si>
  <si>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</si>
  <si>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</si>
  <si>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</si>
  <si>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</si>
  <si>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</si>
  <si>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</si>
  <si>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</si>
  <si>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</si>
  <si>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</si>
  <si>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</si>
  <si>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</si>
  <si>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</si>
  <si>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</si>
  <si>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</si>
  <si>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</si>
  <si>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</si>
  <si>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</si>
  <si>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</si>
  <si>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</si>
  <si>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</si>
  <si>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</si>
  <si>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</si>
  <si>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</si>
  <si>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</si>
  <si>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</si>
  <si>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</si>
  <si>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</si>
  <si>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</si>
  <si>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</si>
  <si>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</si>
  <si>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</si>
  <si>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</si>
  <si>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</si>
  <si>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</si>
  <si>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</si>
  <si>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</si>
  <si>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</si>
  <si>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</si>
  <si>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</si>
  <si>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</si>
  <si>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</si>
  <si>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</si>
  <si>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</si>
  <si>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</si>
  <si>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</si>
  <si>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</si>
  <si>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</si>
  <si>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</si>
  <si>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</si>
  <si>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</si>
  <si>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</si>
  <si>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</si>
  <si>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</si>
  <si>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</si>
  <si>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</si>
  <si>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</si>
  <si>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</si>
  <si>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</si>
  <si>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</si>
  <si>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</si>
  <si>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</si>
  <si>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</si>
  <si>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</si>
  <si>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</si>
  <si>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</si>
  <si>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</si>
  <si>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</si>
  <si>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</si>
  <si>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</si>
  <si>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</si>
  <si>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</si>
  <si>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</si>
  <si>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</si>
  <si>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</si>
  <si>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</si>
  <si>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</si>
  <si>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</si>
  <si>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</si>
  <si>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</si>
  <si>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</si>
  <si>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</si>
  <si>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</si>
  <si>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</si>
  <si>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</si>
  <si>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</si>
  <si>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</si>
  <si>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</si>
  <si>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</si>
  <si>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</si>
  <si>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</si>
  <si>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</si>
  <si>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</si>
  <si>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</si>
  <si>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</si>
  <si>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</si>
  <si>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</si>
  <si>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</si>
  <si>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</si>
  <si>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</si>
  <si>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</si>
  <si>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</si>
  <si>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</si>
  <si>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</si>
  <si>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</si>
  <si>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</si>
  <si>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</si>
  <si>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</si>
  <si>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</si>
  <si>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</si>
  <si>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</si>
  <si>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</si>
  <si>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</si>
  <si>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</si>
  <si>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</si>
  <si>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</si>
  <si>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</si>
  <si>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</si>
  <si>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</si>
  <si>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</si>
  <si>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</si>
  <si>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</si>
  <si>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</si>
  <si>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</si>
  <si>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</si>
  <si>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</si>
  <si>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</si>
  <si>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</si>
  <si>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</si>
  <si>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</si>
  <si>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</si>
  <si>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</si>
  <si>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</si>
  <si>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</si>
  <si>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</si>
  <si>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</si>
  <si>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</si>
  <si>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</si>
  <si>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</si>
  <si>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</si>
  <si>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</si>
  <si>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</si>
  <si>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</si>
  <si>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</si>
  <si>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</si>
  <si>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</si>
  <si>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</si>
  <si>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</si>
  <si>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</si>
  <si>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</si>
  <si>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</si>
  <si>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</si>
  <si>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</si>
  <si>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</si>
  <si>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</si>
  <si>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</si>
  <si>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</si>
  <si>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</si>
  <si>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</si>
  <si>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</si>
  <si>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</si>
  <si>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</si>
  <si>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</si>
  <si>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</si>
  <si>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</si>
  <si>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</si>
  <si>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</si>
  <si>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</si>
  <si>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</si>
  <si>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</si>
  <si>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</si>
  <si>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</si>
  <si>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</si>
  <si>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</si>
  <si>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</si>
  <si>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</si>
  <si>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</si>
  <si>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</si>
  <si>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</si>
  <si>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</si>
  <si>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</si>
  <si>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</si>
  <si>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</si>
  <si>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</si>
  <si>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</si>
  <si>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</si>
  <si>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</si>
  <si>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</si>
  <si>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</si>
  <si>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</si>
  <si>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</si>
  <si>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</si>
  <si>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</si>
  <si>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</si>
  <si>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</si>
  <si>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</si>
  <si>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</si>
  <si>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</si>
  <si>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</si>
  <si>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</si>
  <si>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</si>
  <si>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</si>
  <si>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</si>
  <si>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</si>
  <si>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</si>
  <si>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</si>
  <si>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</si>
  <si>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</si>
  <si>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</si>
  <si>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</si>
  <si>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</si>
  <si>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</si>
  <si>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</si>
  <si>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</si>
  <si>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</si>
  <si>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</si>
  <si>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</si>
  <si>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</si>
  <si>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</si>
  <si>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</si>
  <si>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</si>
  <si>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</si>
  <si>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</si>
  <si>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</si>
  <si>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</si>
  <si>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</si>
  <si>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</si>
  <si>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</si>
  <si>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</si>
  <si>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</si>
  <si>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</si>
  <si>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</si>
  <si>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</si>
  <si>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</si>
  <si>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</si>
  <si>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</si>
  <si>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</si>
  <si>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</si>
  <si>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</si>
  <si>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</si>
  <si>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</si>
  <si>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</si>
  <si>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</si>
  <si>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</si>
  <si>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</si>
  <si>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</si>
  <si>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</si>
  <si>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</si>
  <si>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</si>
  <si>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</si>
  <si>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</si>
  <si>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</si>
  <si>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</si>
  <si>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</si>
  <si>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</si>
  <si>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</si>
  <si>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</si>
  <si>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</si>
  <si>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</si>
  <si>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</si>
  <si>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</si>
  <si>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</si>
  <si>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</si>
  <si>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</si>
  <si>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</si>
  <si>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</si>
  <si>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</si>
  <si>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</si>
  <si>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</si>
  <si>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</si>
  <si>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</si>
  <si>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</si>
  <si>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</si>
  <si>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</si>
  <si>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</si>
  <si>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</si>
  <si>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</si>
  <si>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</si>
  <si>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</si>
  <si>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</si>
  <si>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</si>
  <si>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</si>
  <si>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</si>
  <si>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</si>
  <si>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</si>
  <si>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</si>
  <si>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</si>
  <si>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</si>
  <si>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</si>
  <si>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</si>
  <si>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</si>
  <si>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</si>
  <si>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</si>
  <si>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</si>
  <si>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</si>
  <si>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</si>
  <si>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</si>
  <si>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</si>
  <si>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</si>
  <si>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</si>
  <si>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</si>
  <si>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</si>
  <si>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</si>
  <si>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</si>
  <si>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</si>
  <si>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</si>
  <si>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</si>
  <si>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</si>
  <si>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</si>
  <si>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</si>
  <si>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</si>
  <si>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</si>
  <si>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</si>
  <si>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</si>
  <si>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</si>
  <si>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</si>
  <si>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</si>
  <si>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</si>
  <si>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</si>
  <si>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</si>
  <si>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</si>
  <si>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</si>
  <si>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</si>
  <si>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</si>
  <si>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</si>
  <si>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</si>
  <si>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</si>
  <si>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</si>
  <si>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</si>
  <si>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</si>
  <si>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</si>
  <si>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</si>
  <si>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</si>
  <si>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</si>
  <si>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</si>
  <si>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</si>
  <si>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</si>
  <si>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</si>
  <si>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</si>
  <si>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</si>
  <si>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</si>
  <si>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</si>
  <si>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</si>
  <si>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</si>
  <si>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</si>
  <si>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</si>
  <si>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</si>
  <si>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</si>
  <si>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</si>
  <si>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</si>
  <si>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</si>
  <si>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</si>
  <si>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</si>
  <si>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</si>
  <si>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</si>
  <si>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</si>
  <si>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</si>
  <si>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</si>
  <si>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</si>
  <si>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</si>
  <si>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</si>
  <si>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</si>
  <si>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</si>
  <si>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</si>
  <si>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</si>
  <si>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</si>
  <si>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</si>
  <si>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</si>
  <si>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</si>
  <si>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</si>
  <si>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</si>
  <si>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</si>
  <si>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</si>
  <si>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</si>
  <si>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</si>
  <si>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</si>
  <si>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</si>
  <si>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</si>
  <si>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</si>
  <si>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</si>
  <si>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</si>
  <si>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</si>
  <si>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</si>
  <si>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</si>
  <si>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</si>
  <si>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</si>
  <si>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</si>
  <si>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</si>
  <si>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</si>
  <si>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</si>
  <si>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</si>
  <si>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</si>
  <si>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</si>
  <si>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</si>
  <si>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</si>
  <si>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</si>
  <si>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</si>
  <si>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</si>
  <si>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</si>
  <si>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</si>
  <si>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</si>
  <si>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</si>
  <si>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</si>
  <si>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</si>
  <si>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</si>
  <si>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</si>
  <si>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</si>
  <si>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</si>
  <si>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</si>
  <si>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</si>
  <si>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</si>
  <si>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</si>
  <si>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</si>
  <si>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</si>
  <si>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</si>
  <si>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</si>
  <si>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</si>
  <si>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</si>
  <si>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</si>
  <si>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</si>
  <si>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</si>
  <si>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</si>
  <si>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</si>
  <si>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</si>
  <si>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</si>
  <si>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</si>
  <si>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</si>
  <si>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</si>
  <si>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</si>
  <si>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</si>
  <si>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</si>
  <si>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</si>
  <si>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</si>
  <si>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</si>
  <si>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</si>
  <si>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</si>
  <si>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</si>
  <si>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</si>
  <si>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</si>
  <si>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</si>
  <si>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</si>
  <si>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</si>
  <si>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</si>
  <si>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</si>
  <si>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</si>
  <si>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</si>
  <si>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</si>
  <si>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</si>
  <si>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</si>
  <si>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</si>
  <si>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</si>
  <si>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</si>
  <si>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</si>
  <si>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</si>
  <si>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</si>
  <si>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</si>
  <si>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</si>
  <si>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</si>
  <si>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</si>
  <si>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</si>
  <si>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</si>
  <si>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</si>
  <si>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</si>
  <si>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</si>
  <si>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</si>
  <si>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</si>
  <si>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</si>
  <si>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</si>
  <si>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</si>
  <si>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</si>
  <si>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</si>
  <si>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</si>
  <si>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</si>
  <si>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</si>
  <si>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</si>
  <si>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</si>
  <si>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</si>
  <si>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</si>
  <si>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</si>
  <si>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</si>
  <si>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</si>
  <si>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</si>
  <si>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</si>
  <si>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</si>
  <si>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</si>
  <si>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</si>
  <si>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</si>
  <si>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</si>
  <si>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</si>
  <si>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</si>
  <si>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</si>
  <si>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</si>
  <si>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</si>
  <si>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</si>
  <si>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</si>
  <si>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</si>
  <si>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</si>
  <si>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</si>
  <si>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</si>
  <si>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</si>
  <si>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</si>
  <si>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</si>
  <si>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</si>
  <si>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</si>
  <si>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</si>
  <si>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</si>
  <si>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</si>
  <si>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</si>
  <si>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</si>
  <si>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</si>
  <si>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</si>
  <si>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</si>
  <si>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</si>
  <si>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</si>
  <si>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</si>
  <si>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</si>
  <si>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</si>
  <si>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</si>
  <si>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</si>
  <si>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</si>
  <si>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</si>
  <si>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</si>
  <si>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</si>
  <si>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</si>
  <si>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</si>
  <si>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</si>
  <si>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</si>
  <si>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</si>
  <si>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</si>
  <si>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</si>
  <si>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</si>
  <si>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</si>
  <si>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</si>
  <si>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</si>
  <si>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</si>
  <si>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</si>
  <si>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</si>
  <si>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</si>
  <si>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</si>
  <si>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</si>
  <si>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</si>
  <si>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</si>
  <si>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</si>
  <si>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</si>
  <si>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</si>
  <si>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</si>
  <si>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</si>
  <si>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</si>
  <si>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</si>
  <si>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</si>
  <si>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</si>
  <si>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</si>
  <si>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</si>
  <si>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</si>
  <si>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</si>
  <si>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</si>
  <si>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</si>
  <si>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</si>
  <si>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</si>
  <si>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</si>
  <si>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</si>
  <si>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</si>
  <si>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</si>
  <si>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</si>
  <si>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</si>
  <si>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</si>
  <si>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</si>
  <si>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</si>
  <si>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</si>
  <si>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</si>
  <si>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</si>
  <si>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</si>
  <si>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</si>
  <si>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</si>
  <si>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</si>
  <si>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</si>
  <si>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</si>
  <si>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</si>
  <si>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</si>
  <si>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</si>
  <si>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</si>
  <si>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</si>
  <si>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</si>
  <si>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</si>
  <si>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</si>
  <si>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</si>
  <si>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</si>
  <si>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</si>
  <si>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</si>
  <si>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</si>
  <si>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</si>
  <si>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</si>
  <si>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</si>
  <si>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</si>
  <si>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</si>
  <si>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</si>
  <si>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</si>
  <si>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</si>
  <si>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</si>
  <si>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</si>
  <si>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</si>
  <si>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</si>
  <si>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</si>
  <si>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</si>
  <si>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</si>
  <si>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</si>
  <si>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</si>
  <si>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</si>
  <si>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</si>
  <si>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</si>
  <si>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</si>
  <si>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</si>
  <si>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</si>
  <si>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</si>
  <si>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</si>
  <si>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</si>
  <si>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</si>
  <si>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</si>
  <si>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</si>
  <si>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</si>
  <si>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</si>
  <si>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</si>
  <si>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</si>
  <si>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</si>
  <si>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</si>
  <si>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</si>
  <si>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</si>
  <si>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</si>
  <si>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</si>
  <si>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</si>
  <si>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</si>
  <si>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</si>
  <si>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</si>
  <si>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</si>
  <si>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</si>
  <si>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</si>
  <si>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</si>
  <si>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</si>
  <si>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</si>
  <si>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</si>
  <si>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</si>
  <si>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</si>
  <si>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</si>
  <si>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</si>
  <si>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</si>
  <si>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</si>
  <si>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</si>
  <si>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</si>
  <si>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</si>
  <si>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</si>
  <si>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</si>
  <si>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</si>
  <si>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</si>
  <si>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</si>
  <si>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</si>
  <si>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</si>
  <si>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</si>
  <si>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</si>
  <si>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</si>
  <si>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</si>
  <si>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</si>
  <si>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</si>
  <si>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</si>
  <si>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</si>
  <si>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</si>
  <si>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</si>
  <si>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</si>
  <si>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</si>
  <si>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</si>
  <si>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</si>
  <si>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</si>
  <si>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</si>
  <si>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</si>
  <si>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</si>
  <si>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</si>
  <si>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</si>
  <si>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</si>
  <si>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</si>
  <si>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</si>
  <si>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</si>
  <si>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</si>
  <si>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</si>
  <si>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</si>
  <si>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</si>
  <si>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</si>
  <si>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</si>
  <si>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</si>
  <si>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</si>
  <si>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</si>
  <si>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</si>
  <si>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</si>
  <si>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</si>
  <si>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</si>
  <si>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</si>
  <si>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</si>
  <si>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</si>
  <si>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</si>
  <si>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</si>
  <si>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</si>
  <si>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</si>
  <si>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</si>
  <si>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</si>
  <si>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</si>
  <si>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</si>
  <si>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</si>
  <si>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</si>
  <si>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</si>
  <si>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</si>
  <si>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</si>
  <si>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</si>
  <si>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</si>
  <si>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</si>
  <si>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</si>
  <si>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</si>
  <si>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</si>
  <si>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</si>
  <si>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</si>
  <si>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</si>
  <si>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</si>
  <si>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</si>
  <si>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</si>
  <si>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</si>
  <si>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</si>
  <si>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</si>
  <si>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</si>
  <si>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</si>
  <si>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</si>
  <si>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</si>
  <si>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</si>
  <si>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</si>
  <si>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</si>
  <si>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</si>
  <si>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</si>
  <si>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</si>
  <si>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</si>
  <si>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</si>
  <si>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</si>
  <si>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</si>
  <si>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</si>
  <si>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</si>
  <si>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</si>
  <si>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</si>
  <si>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</si>
  <si>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</si>
  <si>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</si>
  <si>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</si>
  <si>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</si>
  <si>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</si>
  <si>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</si>
  <si>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</si>
  <si>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</si>
  <si>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</si>
  <si>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</si>
  <si>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</si>
  <si>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</si>
  <si>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</si>
  <si>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</si>
  <si>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</si>
  <si>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</si>
  <si>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</si>
  <si>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</si>
  <si>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</si>
  <si>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</si>
  <si>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</si>
  <si>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</si>
  <si>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</si>
  <si>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</si>
  <si>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</si>
  <si>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</si>
  <si>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</si>
  <si>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</si>
  <si>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</si>
  <si>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</si>
  <si>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</si>
  <si>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</si>
  <si>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</si>
  <si>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</si>
  <si>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</si>
  <si>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</si>
  <si>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</si>
  <si>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</si>
  <si>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</si>
  <si>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</si>
  <si>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</si>
  <si>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</si>
  <si>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</si>
  <si>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</si>
  <si>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</si>
  <si>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</si>
  <si>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</si>
  <si>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</si>
  <si>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</si>
  <si>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</si>
  <si>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</si>
  <si>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</si>
  <si>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</si>
  <si>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</si>
  <si>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</si>
  <si>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</si>
  <si>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</si>
  <si>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</si>
  <si>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</si>
  <si>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</si>
  <si>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</si>
  <si>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</si>
  <si>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</si>
  <si>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</si>
  <si>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</si>
  <si>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</si>
  <si>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</si>
  <si>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</si>
  <si>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</si>
  <si>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</si>
  <si>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</si>
  <si>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</si>
  <si>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</si>
  <si>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</si>
  <si>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</si>
  <si>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</si>
  <si>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</si>
  <si>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</si>
  <si>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</si>
  <si>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</si>
  <si>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</si>
  <si>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</si>
  <si>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</si>
  <si>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</si>
  <si>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</si>
  <si>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</si>
  <si>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</si>
  <si>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</si>
  <si>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</si>
  <si>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</si>
  <si>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</si>
  <si>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</si>
  <si>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</si>
  <si>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</si>
  <si>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</si>
  <si>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</si>
  <si>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</si>
  <si>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</si>
  <si>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</si>
  <si>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</si>
  <si>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</si>
  <si>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</si>
  <si>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</si>
  <si>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</si>
  <si>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</si>
  <si>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</si>
  <si>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</si>
  <si>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</si>
  <si>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</si>
  <si>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</si>
  <si>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</si>
  <si>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</si>
  <si>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</si>
  <si>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</si>
  <si>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</si>
  <si>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</si>
  <si>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</si>
  <si>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</si>
  <si>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</si>
  <si>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</si>
  <si>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</si>
  <si>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</si>
  <si>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</si>
  <si>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</si>
  <si>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</si>
  <si>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</si>
  <si>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</si>
  <si>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</si>
  <si>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</si>
  <si>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</si>
  <si>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</si>
  <si>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</si>
  <si>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</si>
  <si>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</si>
  <si>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</si>
  <si>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</si>
  <si>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</si>
  <si>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</si>
  <si>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</si>
  <si>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</si>
  <si>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</si>
  <si>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</si>
  <si>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</si>
  <si>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</si>
  <si>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</si>
  <si>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</si>
  <si>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</si>
  <si>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</si>
  <si>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</si>
  <si>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</si>
  <si>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</si>
  <si>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</si>
  <si>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</si>
  <si>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</si>
  <si>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</si>
  <si>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</si>
  <si>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</si>
  <si>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</si>
  <si>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</si>
  <si>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</si>
  <si>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</si>
  <si>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</si>
  <si>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</si>
  <si>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</si>
  <si>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</si>
  <si>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</si>
  <si>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</si>
  <si>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</si>
  <si>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</si>
  <si>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</si>
  <si>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</si>
  <si>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</si>
  <si>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</si>
  <si>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</si>
  <si>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</si>
  <si>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</si>
  <si>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</si>
  <si>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</si>
  <si>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</si>
  <si>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</si>
  <si>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</si>
  <si>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</si>
  <si>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</si>
  <si>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</si>
  <si>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</si>
  <si>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</si>
  <si>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</si>
  <si>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</si>
  <si>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</si>
  <si>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</si>
  <si>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</si>
  <si>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</si>
  <si>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</si>
  <si>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</si>
  <si>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</si>
  <si>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</si>
  <si>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</si>
  <si>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</si>
  <si>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</si>
  <si>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</si>
  <si>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</si>
  <si>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</si>
  <si>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</si>
  <si>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</si>
  <si>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</si>
  <si>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</si>
  <si>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</si>
  <si>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</si>
  <si>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</si>
  <si>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</si>
  <si>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</si>
  <si>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</si>
  <si>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</si>
  <si>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</si>
  <si>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</si>
  <si>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</si>
  <si>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</si>
  <si>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</si>
  <si>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</si>
  <si>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</si>
  <si>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</si>
  <si>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</si>
  <si>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</si>
  <si>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</si>
  <si>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</si>
  <si>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</si>
  <si>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</si>
  <si>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</si>
  <si>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</si>
  <si>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</si>
  <si>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</si>
  <si>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</si>
  <si>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</si>
  <si>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</si>
  <si>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</si>
  <si>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</si>
  <si>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</si>
  <si>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</si>
  <si>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</si>
  <si>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</si>
  <si>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</si>
  <si>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</si>
  <si>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</si>
  <si>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</si>
  <si>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</si>
  <si>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</si>
  <si>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</si>
  <si>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</si>
  <si>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</si>
  <si>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</si>
  <si>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</si>
  <si>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</si>
  <si>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</si>
  <si>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</si>
  <si>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</si>
  <si>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</si>
  <si>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</si>
  <si>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</si>
  <si>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</si>
  <si>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</si>
  <si>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</si>
  <si>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</si>
  <si>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</si>
  <si>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</si>
  <si>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</si>
  <si>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</si>
  <si>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</si>
  <si>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</si>
  <si>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</si>
  <si>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</si>
  <si>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</si>
  <si>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</si>
  <si>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</si>
  <si>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</si>
  <si>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</si>
  <si>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</si>
  <si>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</si>
  <si>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</si>
  <si>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</si>
  <si>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</si>
  <si>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</si>
  <si>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</si>
  <si>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</si>
  <si>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</si>
  <si>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</si>
  <si>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</si>
  <si>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</si>
  <si>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</si>
  <si>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</si>
  <si>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</si>
  <si>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</si>
  <si>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</si>
  <si>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</si>
  <si>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</si>
  <si>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</si>
  <si>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</si>
  <si>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</si>
  <si>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</si>
  <si>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</si>
  <si>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</si>
  <si>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</si>
  <si>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</si>
  <si>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</si>
  <si>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</si>
  <si>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</si>
  <si>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</si>
  <si>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</si>
  <si>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</si>
  <si>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</si>
  <si>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</si>
  <si>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</si>
  <si>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</si>
  <si>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</si>
  <si>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</si>
  <si>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</si>
  <si>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</si>
  <si>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</si>
  <si>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</si>
  <si>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</si>
  <si>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</si>
  <si>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</si>
  <si>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</si>
  <si>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</si>
  <si>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</si>
  <si>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</si>
  <si>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</si>
  <si>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</si>
  <si>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</si>
  <si>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</si>
  <si>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</si>
  <si>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</si>
  <si>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</si>
  <si>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</si>
  <si>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</si>
  <si>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</si>
  <si>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</si>
  <si>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</si>
  <si>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</si>
  <si>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</si>
  <si>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</si>
  <si>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</si>
  <si>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</si>
  <si>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</si>
  <si>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</si>
  <si>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</si>
  <si>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</si>
  <si>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</si>
  <si>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</si>
  <si>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</si>
  <si>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</si>
  <si>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</si>
  <si>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</si>
  <si>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</si>
  <si>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</si>
  <si>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</si>
  <si>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</si>
  <si>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</si>
  <si>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</si>
  <si>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</si>
  <si>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</si>
  <si>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</si>
  <si>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</si>
  <si>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</si>
  <si>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</si>
  <si>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</si>
  <si>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</si>
  <si>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</si>
  <si>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</si>
  <si>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</si>
  <si>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</si>
  <si>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</si>
  <si>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</si>
  <si>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</si>
  <si>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</si>
  <si>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</si>
  <si>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</si>
  <si>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</si>
  <si>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</si>
  <si>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</si>
  <si>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</si>
  <si>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</si>
  <si>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</si>
  <si>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</si>
  <si>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</si>
  <si>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</si>
  <si>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</si>
  <si>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</si>
  <si>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</si>
  <si>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</si>
  <si>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</si>
  <si>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</si>
  <si>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</si>
  <si>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</si>
  <si>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</si>
  <si>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</si>
  <si>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</si>
  <si>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</si>
  <si>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</si>
  <si>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</si>
  <si>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</si>
  <si>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</si>
  <si>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</si>
  <si>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</si>
  <si>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</si>
  <si>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</si>
  <si>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</si>
  <si>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</si>
  <si>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</si>
  <si>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</si>
  <si>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</si>
  <si>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</si>
  <si>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</si>
  <si>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</si>
  <si>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</si>
  <si>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</si>
  <si>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</si>
  <si>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</si>
  <si>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</si>
  <si>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</si>
  <si>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</si>
  <si>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</si>
  <si>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</si>
  <si>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</si>
  <si>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</si>
  <si>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</si>
  <si>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</si>
  <si>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</si>
  <si>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</si>
  <si>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</si>
  <si>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</si>
  <si>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</si>
  <si>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</si>
  <si>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</si>
  <si>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</si>
  <si>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</si>
  <si>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</si>
  <si>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</si>
  <si>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</si>
  <si>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</si>
  <si>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</si>
  <si>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</si>
  <si>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</si>
  <si>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</si>
  <si>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</si>
  <si>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</si>
  <si>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</si>
  <si>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</si>
  <si>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</si>
  <si>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</si>
  <si>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</si>
  <si>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</si>
  <si>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</si>
  <si>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</si>
  <si>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</si>
  <si>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</si>
  <si>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</si>
  <si>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</si>
  <si>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</si>
  <si>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</si>
  <si>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</si>
  <si>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</si>
  <si>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</si>
  <si>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</si>
  <si>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</si>
  <si>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</si>
  <si>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</si>
  <si>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</si>
  <si>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</si>
  <si>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</si>
  <si>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</si>
  <si>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</si>
  <si>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</si>
  <si>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</si>
  <si>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</si>
  <si>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</si>
  <si>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</si>
  <si>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</si>
  <si>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</si>
  <si>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</si>
  <si>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</si>
  <si>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</si>
  <si>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</si>
  <si>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</si>
  <si>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</si>
  <si>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</si>
  <si>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</si>
  <si>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</si>
  <si>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</si>
  <si>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</si>
  <si>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</si>
  <si>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</si>
  <si>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</si>
  <si>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</si>
  <si>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</si>
  <si>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</si>
  <si>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</si>
  <si>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</si>
  <si>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</si>
  <si>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</si>
  <si>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</si>
  <si>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</si>
  <si>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</si>
  <si>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</si>
  <si>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</si>
  <si>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</si>
  <si>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</si>
  <si>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</si>
  <si>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</si>
  <si>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</si>
  <si>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</si>
  <si>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</si>
  <si>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</si>
  <si>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</si>
  <si>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</si>
  <si>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</si>
  <si>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</si>
  <si>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</si>
  <si>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</si>
  <si>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</si>
  <si>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</si>
  <si>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</si>
  <si>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</si>
  <si>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</si>
  <si>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</si>
  <si>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</si>
  <si>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</si>
  <si>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</si>
  <si>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</si>
  <si>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</si>
  <si>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</si>
  <si>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</si>
  <si>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</si>
  <si>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</si>
  <si>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</si>
  <si>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</si>
  <si>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</si>
  <si>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</si>
  <si>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</si>
  <si>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</si>
  <si>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</si>
  <si>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</si>
  <si>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</si>
  <si>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</si>
  <si>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</si>
  <si>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</si>
  <si>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</si>
  <si>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</si>
  <si>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</si>
  <si>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</si>
  <si>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</si>
  <si>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</si>
  <si>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</si>
  <si>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</si>
  <si>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</si>
  <si>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</si>
  <si>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</si>
  <si>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</si>
  <si>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</si>
  <si>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</si>
  <si>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</si>
  <si>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</si>
  <si>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</si>
  <si>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</si>
  <si>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</si>
  <si>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</si>
  <si>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</si>
  <si>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</si>
  <si>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</si>
  <si>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</si>
  <si>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</si>
  <si>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</si>
  <si>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</si>
  <si>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</si>
  <si>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</si>
  <si>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</si>
  <si>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</si>
  <si>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</si>
  <si>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</si>
  <si>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</si>
  <si>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</si>
  <si>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</si>
  <si>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</si>
  <si>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</si>
  <si>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</si>
  <si>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</si>
  <si>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</si>
  <si>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</si>
  <si>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</si>
  <si>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</si>
  <si>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</si>
  <si>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</si>
  <si>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</si>
  <si>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</si>
  <si>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</si>
  <si>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</si>
  <si>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</si>
  <si>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</si>
  <si>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</si>
  <si>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</si>
  <si>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</si>
  <si>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</si>
  <si>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</si>
  <si>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</si>
  <si>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</si>
  <si>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</si>
  <si>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</si>
  <si>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</si>
  <si>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</si>
  <si>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</si>
  <si>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</si>
  <si>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</si>
  <si>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</si>
  <si>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</si>
  <si>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</si>
  <si>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</si>
  <si>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</si>
  <si>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</si>
  <si>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</si>
  <si>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</si>
  <si>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</si>
  <si>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</si>
  <si>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</si>
  <si>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</si>
  <si>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</si>
  <si>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</si>
  <si>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</si>
  <si>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</si>
  <si>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</si>
  <si>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</si>
  <si>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</si>
  <si>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</si>
  <si>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</si>
  <si>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</si>
  <si>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</si>
  <si>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</si>
  <si>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</si>
  <si>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</si>
  <si>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</si>
  <si>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</si>
  <si>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</si>
  <si>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</si>
  <si>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</si>
  <si>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</si>
  <si>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</si>
  <si>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</si>
  <si>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</si>
  <si>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</si>
  <si>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</si>
  <si>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</si>
  <si>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</si>
  <si>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</si>
  <si>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</si>
  <si>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</si>
  <si>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</si>
  <si>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</si>
  <si>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</si>
  <si>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</si>
  <si>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</si>
  <si>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</si>
  <si>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</si>
  <si>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</si>
  <si>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</si>
  <si>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</si>
  <si>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</si>
  <si>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</si>
  <si>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</si>
  <si>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</si>
  <si>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</si>
  <si>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</si>
  <si>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</si>
  <si>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</si>
  <si>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</si>
  <si>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</si>
  <si>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</si>
  <si>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</si>
  <si>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</si>
  <si>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</si>
  <si>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</si>
  <si>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</si>
  <si>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</si>
  <si>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</si>
  <si>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</si>
  <si>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</si>
  <si>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</si>
  <si>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</si>
  <si>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</si>
  <si>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</si>
  <si>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</si>
  <si>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</si>
  <si>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</si>
  <si>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</si>
  <si>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</si>
  <si>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</si>
  <si>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</si>
  <si>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</si>
  <si>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</si>
  <si>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</si>
  <si>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</si>
  <si>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</si>
  <si>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</si>
  <si>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</si>
  <si>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</si>
  <si>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</si>
  <si>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</si>
  <si>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</si>
  <si>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</si>
  <si>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</si>
  <si>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</si>
  <si>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</si>
  <si>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</si>
  <si>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</si>
  <si>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</si>
  <si>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</si>
  <si>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</si>
  <si>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</si>
  <si>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</si>
  <si>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</si>
  <si>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</si>
  <si>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</si>
  <si>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</si>
  <si>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</si>
  <si>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</si>
  <si>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</si>
  <si>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</si>
  <si>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</si>
  <si>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</si>
  <si>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</si>
  <si>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</si>
  <si>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</si>
  <si>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</si>
  <si>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</si>
  <si>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</si>
  <si>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</si>
  <si>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</si>
  <si>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</si>
  <si>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</si>
  <si>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</si>
  <si>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</si>
  <si>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</si>
  <si>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</si>
  <si>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</si>
  <si>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</si>
  <si>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</si>
  <si>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</si>
  <si>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</si>
  <si>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</si>
  <si>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</si>
  <si>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</si>
  <si>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</si>
  <si>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</si>
  <si>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</si>
  <si>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</si>
  <si>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</si>
  <si>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</si>
  <si>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</si>
  <si>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</si>
  <si>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</si>
  <si>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</si>
  <si>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</si>
  <si>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</si>
  <si>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</si>
  <si>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</si>
  <si>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</si>
  <si>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</si>
  <si>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</si>
  <si>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</si>
  <si>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</si>
  <si>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</si>
  <si>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</si>
  <si>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</si>
  <si>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</si>
  <si>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</si>
  <si>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</si>
  <si>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</si>
  <si>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</si>
  <si>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</si>
  <si>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</si>
  <si>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</si>
  <si>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</si>
  <si>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</si>
  <si>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</si>
  <si>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</si>
  <si>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</si>
  <si>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</si>
  <si>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</si>
  <si>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</si>
  <si>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</si>
  <si>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</si>
  <si>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</si>
  <si>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</si>
  <si>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</si>
  <si>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</si>
  <si>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</si>
  <si>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</si>
  <si>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</si>
  <si>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</si>
  <si>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</si>
  <si>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</si>
  <si>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</si>
  <si>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</si>
  <si>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</si>
  <si>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</si>
  <si>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</si>
  <si>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</si>
  <si>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</si>
  <si>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</si>
  <si>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</si>
  <si>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</si>
  <si>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</si>
  <si>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</si>
  <si>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</si>
  <si>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</si>
  <si>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</si>
  <si>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</si>
  <si>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</si>
  <si>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</si>
  <si>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</si>
  <si>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</si>
  <si>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</si>
  <si>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</si>
  <si>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</si>
  <si>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</si>
  <si>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</si>
  <si>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</si>
  <si>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</si>
  <si>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</si>
  <si>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</si>
  <si>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</si>
  <si>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</si>
  <si>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</si>
  <si>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</si>
  <si>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</si>
  <si>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</si>
  <si>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</si>
  <si>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</si>
  <si>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</si>
  <si>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</si>
  <si>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</si>
  <si>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</si>
  <si>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</si>
  <si>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</si>
  <si>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</si>
  <si>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</si>
  <si>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</si>
  <si>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</si>
  <si>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</si>
  <si>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</si>
  <si>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</si>
  <si>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</si>
  <si>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</si>
  <si>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</si>
  <si>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</si>
  <si>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</si>
  <si>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</si>
  <si>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</si>
  <si>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</si>
  <si>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</si>
  <si>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</si>
  <si>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</si>
  <si>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</si>
  <si>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</si>
  <si>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</si>
  <si>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</si>
  <si>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</si>
  <si>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</si>
  <si>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</si>
  <si>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</si>
  <si>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</si>
  <si>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</si>
  <si>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</si>
  <si>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</si>
  <si>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</si>
  <si>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</si>
  <si>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</si>
  <si>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</si>
  <si>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</si>
  <si>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</si>
  <si>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</si>
  <si>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</si>
  <si>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</si>
  <si>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</si>
  <si>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</si>
  <si>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</si>
  <si>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</si>
  <si>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</si>
  <si>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</si>
  <si>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</si>
  <si>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</si>
  <si>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</si>
  <si>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</si>
  <si>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</si>
  <si>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</si>
  <si>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</si>
  <si>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</si>
  <si>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</si>
  <si>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</si>
  <si>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</si>
  <si>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</si>
  <si>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</si>
  <si>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</si>
  <si>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</si>
  <si>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</si>
  <si>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</si>
  <si>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</si>
  <si>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</si>
  <si>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</si>
  <si>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</si>
  <si>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</si>
  <si>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</si>
  <si>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</si>
  <si>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</si>
  <si>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</si>
  <si>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</si>
  <si>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</si>
  <si>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</si>
  <si>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</si>
  <si>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</si>
  <si>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</si>
  <si>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</si>
  <si>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</si>
  <si>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</si>
  <si>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</si>
  <si>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</si>
  <si>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</si>
  <si>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</si>
  <si>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</si>
  <si>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</si>
  <si>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</si>
  <si>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</si>
  <si>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</si>
  <si>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</si>
  <si>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</si>
  <si>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</si>
  <si>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</si>
  <si>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</si>
  <si>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</si>
  <si>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</si>
  <si>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</si>
  <si>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</si>
  <si>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</si>
  <si>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</si>
  <si>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</si>
  <si>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</si>
  <si>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</si>
  <si>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</si>
  <si>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</si>
  <si>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</si>
  <si>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</si>
  <si>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</si>
  <si>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</si>
  <si>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</si>
  <si>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</si>
  <si>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</si>
  <si>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</si>
  <si>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</si>
  <si>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</si>
  <si>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</si>
  <si>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</si>
  <si>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</si>
  <si>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</si>
  <si>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</si>
  <si>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</si>
  <si>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</si>
  <si>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</si>
  <si>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</si>
  <si>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</si>
  <si>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</si>
  <si>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</si>
  <si>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</si>
  <si>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</si>
  <si>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</si>
  <si>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</si>
  <si>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</si>
  <si>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</si>
  <si>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</si>
  <si>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</si>
  <si>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</si>
  <si>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</si>
  <si>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</si>
  <si>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</si>
  <si>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</si>
  <si>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</si>
  <si>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</si>
  <si>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</si>
  <si>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</si>
  <si>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</si>
  <si>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</si>
  <si>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</si>
  <si>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</si>
  <si>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</si>
  <si>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</si>
  <si>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</si>
  <si>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</si>
  <si>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</si>
  <si>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</si>
  <si>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</si>
  <si>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</si>
  <si>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</si>
  <si>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</si>
  <si>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</si>
  <si>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</si>
  <si>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</si>
  <si>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</si>
  <si>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</si>
  <si>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</si>
  <si>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</si>
  <si>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</si>
  <si>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</si>
  <si>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</si>
  <si>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</si>
  <si>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</si>
  <si>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</si>
  <si>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</si>
  <si>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</si>
  <si>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</si>
  <si>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</si>
  <si>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</si>
  <si>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</si>
  <si>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</si>
  <si>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</si>
  <si>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</si>
  <si>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</si>
  <si>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</si>
  <si>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</si>
  <si>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</si>
  <si>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</si>
  <si>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</si>
  <si>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</si>
  <si>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</si>
  <si>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</si>
  <si>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</si>
  <si>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</si>
  <si>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</si>
  <si>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</si>
  <si>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</si>
  <si>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</si>
  <si>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</si>
  <si>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</si>
  <si>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</si>
  <si>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</si>
  <si>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</si>
  <si>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</si>
  <si>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</si>
  <si>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</si>
  <si>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</si>
  <si>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</si>
  <si>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</si>
  <si>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</si>
  <si>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</si>
  <si>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</si>
  <si>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</si>
  <si>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</si>
  <si>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</si>
  <si>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</si>
  <si>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</si>
  <si>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</si>
  <si>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</si>
  <si>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</si>
  <si>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</si>
  <si>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</si>
  <si>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</si>
  <si>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</si>
  <si>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</si>
  <si>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</si>
  <si>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</si>
  <si>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</si>
  <si>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</si>
  <si>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</si>
  <si>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</si>
  <si>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</si>
  <si>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</si>
  <si>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</si>
  <si>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</si>
  <si>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</si>
  <si>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</si>
  <si>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</si>
  <si>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</si>
  <si>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</si>
  <si>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</si>
  <si>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</si>
  <si>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</si>
  <si>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</si>
  <si>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</si>
  <si>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</si>
  <si>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</si>
  <si>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</si>
  <si>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</si>
  <si>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</si>
  <si>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</si>
  <si>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</si>
  <si>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</si>
  <si>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</si>
  <si>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</si>
  <si>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</si>
  <si>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</si>
  <si>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</si>
  <si>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</si>
  <si>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</si>
  <si>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</si>
  <si>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</si>
  <si>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</si>
  <si>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</si>
  <si>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</si>
  <si>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</si>
  <si>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</si>
  <si>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</si>
  <si>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</si>
  <si>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</si>
  <si>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</si>
  <si>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</si>
  <si>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</si>
  <si>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</si>
  <si>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</si>
  <si>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</si>
  <si>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</si>
  <si>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</si>
  <si>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</si>
  <si>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</si>
  <si>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</si>
  <si>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</si>
  <si>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</si>
  <si>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</si>
  <si>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</si>
  <si>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</si>
  <si>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</si>
  <si>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</si>
  <si>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</si>
  <si>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</si>
  <si>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</si>
  <si>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</si>
  <si>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</si>
  <si>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</si>
  <si>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</si>
  <si>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</si>
  <si>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</si>
  <si>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</si>
  <si>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</si>
  <si>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</si>
  <si>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</si>
  <si>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</si>
  <si>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</si>
  <si>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</si>
  <si>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</si>
  <si>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</si>
  <si>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</si>
  <si>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</si>
  <si>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</si>
  <si>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</si>
  <si>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</si>
  <si>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</si>
  <si>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</si>
  <si>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</si>
  <si>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</si>
  <si>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</si>
  <si>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</si>
  <si>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</si>
  <si>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</si>
  <si>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</si>
  <si>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</si>
  <si>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</si>
  <si>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</si>
  <si>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</si>
  <si>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</si>
  <si>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</si>
  <si>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</si>
  <si>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</si>
  <si>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</si>
  <si>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</si>
  <si>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</si>
  <si>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</si>
  <si>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</si>
  <si>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</si>
  <si>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</si>
  <si>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</si>
  <si>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</si>
  <si>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</si>
  <si>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</si>
  <si>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</si>
  <si>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</si>
  <si>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</si>
  <si>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</si>
  <si>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</si>
  <si>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</si>
  <si>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</si>
  <si>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</si>
  <si>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</si>
  <si>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</si>
  <si>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</si>
  <si>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</si>
  <si>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</si>
  <si>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</si>
  <si>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</si>
  <si>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</si>
  <si>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</si>
  <si>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</si>
  <si>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</si>
  <si>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</si>
  <si>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</si>
  <si>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</si>
  <si>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</si>
  <si>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</si>
  <si>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</si>
  <si>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</si>
  <si>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</si>
  <si>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</si>
  <si>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</si>
  <si>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</si>
  <si>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</si>
  <si>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</si>
  <si>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</si>
  <si>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</si>
  <si>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</si>
  <si>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</si>
  <si>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</si>
  <si>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</si>
  <si>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</si>
  <si>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</si>
  <si>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</si>
  <si>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</si>
  <si>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</si>
  <si>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</si>
  <si>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</si>
  <si>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</si>
  <si>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</si>
  <si>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</si>
  <si>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</si>
  <si>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</si>
  <si>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</si>
  <si>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</si>
  <si>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</si>
  <si>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</si>
  <si>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</si>
  <si>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</si>
  <si>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</si>
  <si>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</si>
  <si>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</si>
  <si>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</si>
  <si>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</si>
  <si>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</si>
  <si>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</si>
  <si>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</si>
  <si>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</si>
  <si>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</si>
  <si>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</si>
  <si>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</si>
  <si>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</si>
  <si>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</si>
  <si>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</si>
  <si>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</si>
  <si>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</si>
  <si>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</si>
  <si>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</si>
  <si>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</si>
  <si>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</si>
  <si>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</si>
  <si>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</si>
  <si>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</si>
  <si>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</si>
  <si>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</si>
  <si>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</si>
  <si>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</si>
  <si>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</si>
  <si>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</si>
  <si>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</si>
  <si>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</si>
  <si>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</si>
  <si>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</si>
  <si>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</si>
  <si>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</si>
  <si>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</si>
  <si>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</si>
  <si>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</si>
  <si>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</si>
  <si>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</si>
  <si>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</si>
  <si>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</si>
  <si>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</si>
  <si>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</si>
  <si>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</si>
  <si>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</si>
  <si>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</si>
  <si>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</si>
  <si>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</si>
  <si>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</si>
  <si>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</si>
  <si>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</si>
  <si>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</si>
  <si>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</si>
  <si>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</si>
  <si>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</si>
  <si>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</si>
  <si>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</si>
  <si>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</si>
  <si>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</si>
  <si>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</si>
  <si>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</si>
  <si>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</si>
  <si>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</si>
  <si>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</si>
  <si>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</si>
  <si>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</si>
  <si>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</si>
  <si>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</si>
  <si>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</si>
  <si>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</si>
  <si>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</si>
  <si>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</si>
  <si>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</si>
  <si>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</si>
  <si>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</si>
  <si>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</si>
  <si>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</si>
  <si>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</si>
  <si>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</si>
  <si>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</si>
  <si>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</si>
  <si>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</si>
  <si>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</si>
  <si>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</si>
  <si>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</si>
  <si>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</si>
  <si>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</si>
  <si>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</si>
  <si>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</si>
  <si>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</si>
  <si>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</si>
  <si>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</si>
  <si>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</si>
  <si>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</si>
  <si>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</si>
  <si>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</si>
  <si>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</si>
  <si>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</si>
  <si>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</si>
  <si>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</si>
  <si>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</si>
  <si>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</si>
  <si>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</si>
  <si>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</si>
  <si>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</si>
  <si>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</si>
  <si>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</si>
  <si>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</si>
  <si>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</si>
  <si>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</si>
  <si>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</si>
  <si>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</si>
  <si>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</si>
  <si>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</si>
  <si>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</si>
  <si>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</si>
  <si>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</si>
  <si>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</si>
  <si>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</si>
  <si>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</si>
  <si>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</si>
  <si>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</si>
  <si>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</si>
  <si>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</si>
  <si>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</si>
  <si>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</si>
  <si>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</si>
  <si>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</si>
  <si>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</si>
  <si>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</si>
  <si>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</si>
  <si>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</si>
  <si>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</si>
  <si>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</si>
  <si>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</si>
  <si>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</si>
  <si>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</si>
  <si>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</si>
  <si>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</si>
  <si>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</si>
  <si>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</si>
  <si>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</si>
  <si>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</si>
  <si>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</si>
  <si>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</si>
  <si>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</si>
  <si>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</si>
  <si>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</si>
  <si>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</si>
  <si>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</si>
  <si>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</si>
  <si>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</si>
  <si>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</si>
  <si>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</si>
  <si>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</si>
  <si>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</si>
  <si>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</si>
  <si>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</si>
  <si>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</si>
  <si>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</si>
  <si>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</si>
  <si>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</si>
  <si>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</si>
  <si>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</si>
  <si>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</si>
  <si>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</si>
  <si>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</si>
  <si>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</si>
  <si>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</si>
  <si>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</si>
  <si>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</si>
  <si>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</si>
  <si>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</si>
  <si>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</si>
  <si>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</si>
  <si>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</si>
  <si>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</si>
  <si>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</si>
  <si>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</si>
  <si>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</si>
  <si>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</si>
  <si>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</si>
  <si>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</si>
  <si>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</si>
  <si>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</si>
  <si>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</si>
  <si>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</si>
  <si>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</si>
  <si>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</si>
  <si>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</si>
  <si>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</si>
  <si>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</si>
  <si>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</si>
  <si>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</si>
  <si>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</si>
  <si>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</si>
  <si>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</si>
  <si>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</si>
  <si>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</si>
  <si>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</si>
  <si>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</si>
  <si>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</si>
  <si>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</si>
  <si>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</si>
  <si>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</si>
  <si>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</si>
  <si>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</si>
  <si>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</si>
  <si>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</si>
  <si>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</si>
  <si>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</si>
  <si>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</si>
  <si>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</si>
  <si>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</si>
  <si>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</si>
  <si>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</si>
  <si>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</si>
  <si>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</si>
  <si>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</si>
  <si>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</si>
  <si>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</si>
  <si>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</si>
  <si>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</si>
  <si>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</si>
  <si>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</si>
  <si>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</si>
  <si>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</si>
  <si>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</si>
  <si>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</si>
  <si>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</si>
  <si>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</si>
  <si>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</si>
  <si>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</si>
  <si>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</si>
  <si>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</si>
  <si>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</si>
  <si>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</si>
  <si>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</si>
  <si>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</si>
  <si>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</si>
  <si>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</si>
  <si>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</si>
  <si>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</si>
  <si>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</si>
  <si>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</si>
  <si>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</si>
  <si>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</si>
  <si>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</si>
  <si>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</si>
  <si>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</si>
  <si>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</si>
  <si>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</si>
  <si>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</si>
  <si>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</si>
  <si>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</si>
  <si>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</si>
  <si>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</si>
  <si>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</si>
  <si>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</si>
  <si>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</si>
  <si>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</si>
  <si>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</si>
  <si>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</si>
  <si>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</si>
  <si>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</si>
  <si>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</si>
  <si>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</si>
  <si>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</si>
  <si>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</si>
  <si>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</si>
  <si>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</si>
  <si>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</si>
  <si>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</si>
  <si>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</si>
  <si>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</si>
  <si>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</si>
  <si>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</si>
  <si>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</si>
  <si>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</si>
  <si>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</si>
  <si>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</si>
  <si>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</si>
  <si>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</si>
  <si>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</si>
  <si>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</si>
  <si>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</si>
  <si>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</si>
  <si>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</si>
  <si>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</si>
  <si>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</si>
  <si>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</si>
  <si>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</si>
  <si>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</si>
  <si>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</si>
  <si>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</si>
  <si>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</si>
  <si>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</si>
  <si>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</si>
  <si>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</si>
  <si>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</si>
  <si>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</si>
  <si>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</si>
  <si>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</si>
  <si>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</si>
  <si>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</si>
  <si>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</si>
  <si>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</si>
  <si>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</si>
  <si>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</si>
  <si>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</si>
  <si>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</si>
  <si>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</si>
  <si>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</si>
  <si>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</si>
  <si>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</si>
  <si>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</si>
  <si>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</si>
  <si>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</si>
  <si>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</si>
  <si>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</si>
  <si>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</si>
  <si>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</si>
  <si>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</si>
  <si>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</si>
  <si>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</si>
  <si>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</si>
  <si>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</si>
  <si>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</si>
  <si>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</si>
  <si>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</si>
  <si>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</si>
  <si>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</si>
  <si>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</si>
  <si>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</si>
  <si>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</si>
  <si>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</si>
  <si>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</si>
  <si>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</si>
  <si>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</si>
  <si>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</si>
  <si>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</si>
  <si>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</si>
  <si>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</si>
  <si>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</si>
  <si>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</si>
  <si>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</si>
  <si>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</si>
  <si>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</si>
  <si>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</si>
  <si>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</si>
  <si>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</si>
  <si>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</si>
  <si>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</si>
  <si>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</si>
  <si>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</si>
  <si>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</si>
  <si>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</si>
  <si>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</si>
  <si>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</si>
  <si>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</si>
  <si>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</si>
  <si>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</si>
  <si>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</si>
  <si>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</si>
  <si>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</si>
  <si>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</si>
  <si>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</si>
  <si>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</si>
  <si>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</si>
  <si>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</si>
  <si>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</si>
  <si>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</si>
  <si>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</si>
  <si>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</si>
  <si>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</si>
  <si>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</si>
  <si>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</si>
  <si>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</si>
  <si>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</si>
  <si>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</si>
  <si>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</si>
  <si>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</si>
  <si>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</si>
  <si>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</si>
  <si>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</si>
  <si>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</si>
  <si>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</si>
  <si>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</si>
  <si>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</si>
  <si>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</si>
  <si>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</si>
  <si>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</si>
  <si>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</si>
  <si>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</si>
  <si>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</si>
  <si>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</si>
  <si>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</si>
  <si>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</si>
  <si>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</si>
  <si>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</si>
  <si>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</si>
  <si>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</si>
  <si>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</si>
  <si>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</si>
  <si>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</si>
  <si>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</si>
  <si>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</si>
  <si>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</si>
  <si>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</si>
  <si>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</si>
  <si>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</si>
  <si>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</si>
  <si>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</si>
  <si>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</si>
  <si>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</si>
  <si>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</si>
  <si>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</si>
  <si>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</si>
  <si>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</si>
  <si>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</si>
  <si>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</si>
  <si>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</si>
  <si>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</si>
  <si>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</si>
  <si>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</si>
  <si>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</si>
  <si>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</si>
  <si>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</si>
  <si>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</si>
  <si>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</si>
  <si>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</si>
  <si>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</si>
  <si>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</si>
  <si>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</si>
  <si>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</si>
  <si>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</si>
  <si>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</si>
  <si>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</si>
  <si>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</si>
  <si>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</si>
  <si>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</si>
  <si>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</si>
  <si>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</si>
  <si>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</si>
  <si>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</si>
  <si>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</si>
  <si>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</si>
  <si>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</si>
  <si>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</si>
  <si>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</si>
  <si>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</si>
  <si>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</si>
  <si>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</si>
  <si>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</si>
  <si>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</si>
  <si>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</si>
  <si>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</si>
  <si>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</si>
  <si>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</si>
  <si>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</si>
  <si>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</si>
  <si>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</si>
  <si>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</si>
  <si>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</si>
  <si>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</si>
  <si>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</si>
  <si>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</si>
  <si>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</si>
  <si>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</si>
  <si>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</si>
  <si>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</si>
  <si>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</si>
  <si>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</si>
  <si>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</si>
  <si>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</si>
  <si>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</si>
  <si>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</si>
  <si>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</si>
  <si>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</si>
  <si>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</si>
  <si>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</si>
  <si>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</si>
  <si>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</si>
  <si>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</si>
  <si>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</si>
  <si>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</si>
  <si>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</si>
  <si>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</si>
  <si>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</si>
  <si>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</si>
  <si>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</si>
  <si>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</si>
  <si>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</si>
  <si>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</si>
  <si>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</si>
  <si>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</si>
  <si>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</si>
  <si>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</si>
  <si>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</si>
  <si>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</si>
  <si>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</si>
  <si>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</si>
  <si>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</si>
  <si>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</si>
  <si>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</si>
  <si>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</si>
  <si>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</si>
  <si>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</si>
  <si>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</si>
  <si>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</si>
  <si>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</si>
  <si>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</si>
  <si>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</si>
  <si>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</si>
  <si>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</si>
  <si>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</si>
  <si>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</si>
  <si>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</si>
  <si>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</si>
  <si>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</si>
  <si>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</si>
  <si>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</si>
  <si>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</si>
  <si>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</si>
  <si>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</si>
  <si>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</si>
  <si>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</si>
  <si>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</si>
  <si>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</si>
  <si>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</si>
  <si>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</si>
  <si>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</si>
  <si>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</si>
  <si>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</si>
  <si>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</si>
  <si>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</si>
  <si>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</si>
  <si>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</si>
  <si>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</si>
  <si>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</si>
  <si>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</si>
  <si>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</si>
  <si>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</si>
  <si>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</si>
  <si>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</si>
  <si>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</si>
  <si>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</si>
  <si>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</si>
  <si>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</si>
  <si>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</si>
  <si>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</si>
  <si>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</si>
  <si>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</si>
  <si>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</si>
  <si>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</si>
  <si>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</si>
  <si>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</si>
  <si>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</si>
  <si>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</si>
  <si>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</si>
  <si>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</si>
  <si>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</si>
  <si>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</si>
  <si>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</si>
  <si>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</si>
  <si>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</si>
  <si>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</si>
  <si>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</si>
  <si>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</si>
  <si>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</si>
  <si>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</si>
  <si>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</si>
  <si>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</si>
  <si>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</si>
  <si>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</si>
  <si>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</si>
  <si>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</si>
  <si>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</si>
  <si>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</si>
  <si>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</si>
  <si>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</si>
  <si>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</si>
  <si>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</si>
  <si>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</si>
  <si>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</si>
  <si>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</si>
  <si>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</si>
  <si>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</si>
  <si>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</si>
  <si>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</si>
  <si>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</si>
  <si>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</si>
  <si>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</si>
  <si>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</si>
  <si>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</si>
  <si>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</si>
  <si>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</si>
  <si>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</si>
  <si>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</si>
  <si>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</si>
  <si>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</si>
  <si>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</si>
  <si>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</si>
  <si>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</si>
  <si>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</si>
  <si>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</si>
  <si>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</si>
  <si>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</si>
  <si>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</si>
  <si>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</si>
  <si>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</si>
  <si>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</si>
  <si>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</si>
  <si>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</si>
  <si>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</si>
  <si>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</si>
  <si>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</si>
  <si>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</si>
  <si>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</si>
  <si>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</si>
  <si>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</si>
  <si>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</si>
  <si>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</si>
  <si>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</si>
  <si>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</si>
  <si>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</si>
  <si>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</si>
  <si>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</si>
  <si>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</si>
  <si>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</si>
  <si>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</si>
  <si>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</si>
  <si>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</si>
  <si>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</si>
  <si>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</si>
  <si>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</si>
  <si>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</si>
  <si>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</si>
  <si>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</si>
  <si>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</si>
  <si>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</si>
  <si>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</si>
  <si>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</si>
  <si>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</si>
  <si>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</si>
  <si>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</si>
  <si>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</si>
  <si>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</si>
  <si>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</si>
  <si>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</si>
  <si>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</si>
  <si>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</si>
  <si>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</si>
  <si>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</si>
  <si>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</si>
  <si>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</si>
  <si>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</si>
  <si>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</si>
  <si>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</si>
  <si>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</si>
  <si>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</si>
  <si>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</si>
  <si>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</si>
  <si>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</si>
  <si>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</si>
  <si>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</si>
  <si>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</si>
  <si>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</si>
  <si>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</si>
  <si>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</si>
  <si>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</si>
  <si>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</si>
  <si>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</si>
  <si>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</si>
  <si>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</si>
  <si>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</si>
  <si>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</si>
  <si>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</si>
  <si>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</si>
  <si>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</si>
  <si>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</si>
  <si>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</si>
  <si>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</si>
  <si>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</si>
  <si>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</si>
  <si>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</si>
  <si>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</si>
  <si>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</si>
  <si>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</si>
  <si>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</si>
  <si>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</si>
  <si>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</si>
  <si>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</si>
  <si>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</si>
  <si>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</si>
  <si>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</si>
  <si>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</si>
  <si>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</si>
  <si>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</si>
  <si>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</si>
  <si>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</si>
  <si>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</si>
  <si>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</si>
  <si>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</si>
  <si>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</si>
  <si>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</si>
  <si>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</si>
  <si>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</si>
  <si>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</si>
  <si>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</si>
  <si>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</si>
  <si>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</si>
  <si>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</si>
  <si>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</si>
  <si>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</si>
  <si>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</si>
  <si>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</si>
  <si>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</si>
  <si>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</si>
  <si>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</si>
  <si>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</si>
  <si>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</si>
  <si>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</si>
  <si>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</si>
  <si>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</si>
  <si>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</si>
  <si>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</si>
  <si>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</si>
  <si>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</si>
  <si>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</si>
  <si>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</si>
  <si>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</si>
  <si>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</si>
  <si>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</si>
  <si>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</si>
  <si>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</si>
  <si>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</si>
  <si>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</si>
  <si>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</si>
  <si>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</si>
  <si>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</si>
  <si>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</si>
  <si>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</si>
  <si>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</si>
  <si>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</si>
  <si>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</si>
  <si>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</si>
  <si>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</si>
  <si>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</si>
  <si>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</si>
  <si>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</si>
  <si>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</si>
  <si>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</si>
  <si>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</si>
  <si>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</si>
  <si>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</si>
  <si>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</si>
  <si>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</si>
  <si>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</si>
  <si>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</si>
  <si>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</si>
  <si>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</si>
  <si>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</si>
  <si>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</si>
  <si>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</si>
  <si>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</si>
  <si>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</si>
  <si>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</si>
  <si>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</si>
  <si>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</si>
  <si>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</si>
  <si>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</si>
  <si>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</si>
  <si>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</si>
  <si>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</si>
  <si>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</si>
  <si>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</si>
  <si>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</si>
  <si>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</si>
  <si>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</si>
  <si>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</si>
  <si>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</si>
  <si>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</si>
  <si>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</si>
  <si>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</si>
  <si>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</si>
  <si>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</si>
  <si>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</si>
  <si>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</si>
  <si>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</si>
  <si>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</si>
  <si>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</si>
  <si>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</si>
  <si>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</si>
  <si>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</si>
  <si>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</si>
  <si>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</si>
  <si>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</si>
  <si>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</si>
  <si>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</si>
  <si>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</si>
  <si>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</si>
  <si>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</si>
  <si>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</si>
  <si>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</si>
  <si>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</si>
  <si>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</si>
  <si>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</si>
  <si>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</si>
  <si>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</si>
  <si>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</si>
  <si>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</si>
  <si>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</si>
  <si>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</si>
  <si>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</si>
  <si>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</si>
  <si>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</si>
  <si>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</si>
  <si>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</si>
  <si>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</si>
  <si>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</si>
  <si>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</si>
  <si>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</si>
  <si>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</si>
  <si>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</si>
  <si>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</si>
  <si>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</si>
  <si>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</si>
  <si>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</si>
  <si>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</si>
  <si>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</si>
  <si>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</si>
  <si>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</si>
  <si>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</si>
  <si>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</si>
  <si>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</si>
  <si>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</si>
  <si>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</si>
  <si>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</si>
  <si>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</si>
  <si>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</si>
  <si>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</si>
  <si>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</si>
  <si>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</si>
  <si>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</si>
  <si>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</si>
  <si>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</si>
  <si>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</si>
  <si>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</si>
  <si>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</si>
  <si>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</si>
  <si>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</si>
  <si>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</si>
  <si>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</si>
  <si>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</si>
  <si>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</si>
  <si>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</si>
  <si>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</si>
  <si>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</si>
  <si>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</si>
  <si>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</si>
  <si>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</si>
  <si>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</si>
  <si>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</si>
  <si>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</si>
  <si>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</si>
  <si>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</si>
  <si>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</si>
  <si>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</si>
  <si>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</si>
  <si>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</si>
  <si>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</si>
  <si>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</si>
  <si>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</si>
  <si>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</si>
  <si>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</si>
  <si>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</si>
  <si>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</si>
  <si>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</si>
  <si>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</si>
  <si>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</si>
  <si>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</si>
  <si>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</si>
  <si>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</si>
  <si>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</si>
  <si>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</si>
  <si>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</si>
  <si>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</si>
  <si>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</si>
  <si>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</si>
  <si>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</si>
  <si>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</si>
  <si>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</si>
  <si>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</si>
  <si>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</si>
  <si>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</si>
  <si>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</si>
  <si>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</si>
  <si>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</si>
  <si>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</si>
  <si>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</si>
  <si>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</si>
  <si>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</si>
  <si>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</si>
  <si>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</si>
  <si>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</si>
  <si>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</si>
  <si>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</si>
  <si>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</si>
  <si>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</si>
  <si>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</si>
  <si>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</si>
  <si>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</si>
  <si>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</si>
  <si>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</si>
  <si>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</si>
  <si>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</si>
  <si>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</si>
  <si>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</si>
  <si>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</si>
  <si>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</si>
  <si>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</si>
  <si>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</si>
  <si>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</si>
  <si>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</si>
  <si>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</si>
  <si>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</si>
  <si>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</si>
  <si>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</si>
  <si>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</si>
  <si>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</si>
  <si>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</si>
  <si>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</si>
  <si>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</si>
  <si>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</si>
  <si>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</si>
  <si>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</si>
  <si>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</si>
  <si>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</si>
  <si>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</si>
  <si>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</si>
  <si>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</si>
  <si>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</si>
  <si>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</si>
  <si>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</si>
  <si>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</si>
  <si>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</si>
  <si>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</si>
  <si>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</si>
  <si>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</si>
  <si>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</si>
  <si>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</si>
  <si>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</si>
  <si>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</si>
  <si>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</si>
  <si>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</si>
  <si>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</si>
  <si>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</si>
  <si>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</si>
  <si>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</si>
  <si>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</si>
  <si>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</si>
  <si>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</si>
  <si>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</si>
  <si>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</si>
  <si>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</si>
  <si>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</si>
  <si>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</si>
  <si>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</si>
  <si>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</si>
  <si>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</si>
  <si>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</si>
  <si>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</si>
  <si>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</si>
  <si>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</si>
  <si>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</si>
  <si>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</si>
  <si>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</si>
  <si>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</si>
  <si>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</si>
  <si>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</si>
  <si>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</si>
  <si>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</si>
  <si>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</si>
  <si>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</si>
  <si>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</si>
  <si>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</si>
  <si>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</si>
  <si>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</si>
  <si>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</si>
  <si>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</si>
  <si>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</si>
  <si>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</si>
  <si>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</si>
  <si>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</si>
  <si>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</si>
  <si>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</si>
  <si>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</si>
  <si>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</si>
  <si>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</si>
  <si>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</si>
  <si>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</si>
  <si>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</si>
  <si>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</si>
  <si>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</si>
  <si>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</si>
  <si>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</si>
  <si>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</si>
  <si>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</si>
  <si>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</si>
  <si>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</si>
  <si>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</si>
  <si>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</si>
  <si>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</si>
  <si>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</si>
  <si>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</si>
  <si>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</si>
  <si>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</si>
  <si>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</si>
  <si>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</si>
  <si>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</si>
  <si>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</si>
  <si>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</si>
  <si>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</si>
  <si>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</si>
  <si>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</si>
  <si>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</si>
  <si>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</si>
  <si>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</si>
  <si>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</si>
  <si>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</si>
  <si>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</si>
  <si>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</si>
  <si>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</si>
  <si>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</si>
  <si>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</si>
  <si>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</si>
  <si>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</si>
  <si>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</si>
  <si>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</si>
  <si>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</si>
  <si>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</si>
  <si>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</si>
  <si>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</si>
  <si>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</si>
  <si>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</si>
  <si>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</si>
  <si>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</si>
  <si>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</si>
  <si>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</si>
  <si>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</si>
  <si>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</si>
  <si>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</si>
  <si>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</si>
  <si>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</si>
  <si>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</si>
  <si>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</si>
  <si>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</si>
  <si>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</si>
  <si>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</si>
  <si>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</si>
  <si>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</si>
  <si>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</si>
  <si>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</si>
  <si>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</si>
  <si>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</si>
  <si>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</si>
  <si>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</si>
  <si>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</si>
  <si>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</si>
  <si>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</si>
  <si>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</si>
  <si>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</si>
  <si>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</si>
  <si>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</si>
  <si>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</si>
  <si>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</si>
  <si>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</si>
  <si>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</si>
  <si>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</si>
  <si>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</si>
  <si>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</si>
  <si>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</si>
  <si>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</si>
  <si>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</si>
  <si>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</si>
  <si>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</si>
  <si>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</si>
  <si>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</si>
  <si>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</si>
  <si>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</si>
  <si>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</si>
  <si>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</si>
  <si>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</si>
  <si>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</si>
  <si>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</si>
  <si>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</si>
  <si>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</si>
  <si>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</si>
  <si>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</si>
  <si>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</si>
  <si>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</si>
  <si>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</si>
  <si>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</si>
  <si>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</si>
  <si>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</si>
  <si>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</si>
  <si>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</si>
  <si>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</si>
  <si>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</si>
  <si>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</si>
  <si>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</si>
  <si>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</si>
  <si>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</si>
  <si>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</si>
  <si>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</si>
  <si>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</si>
  <si>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</si>
  <si>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</si>
  <si>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</si>
  <si>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</si>
  <si>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</si>
  <si>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</si>
  <si>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</si>
  <si>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</si>
  <si>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</si>
  <si>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</si>
  <si>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</si>
  <si>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</si>
  <si>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</si>
  <si>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</si>
  <si>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</si>
  <si>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</si>
  <si>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</si>
  <si>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</si>
  <si>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</si>
  <si>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</si>
  <si>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</si>
  <si>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</si>
  <si>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</si>
  <si>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</si>
  <si>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</si>
  <si>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</si>
  <si>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</si>
  <si>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</si>
  <si>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</si>
  <si>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</si>
  <si>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</si>
  <si>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</si>
  <si>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</si>
  <si>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</si>
  <si>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</si>
  <si>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</si>
  <si>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</si>
  <si>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</si>
  <si>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</si>
  <si>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</si>
  <si>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</si>
  <si>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</si>
  <si>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</si>
  <si>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</si>
  <si>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</si>
  <si>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</si>
  <si>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</si>
  <si>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</si>
  <si>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</si>
  <si>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</si>
  <si>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</si>
  <si>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</si>
  <si>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</si>
  <si>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</si>
  <si>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</si>
  <si>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</si>
  <si>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</si>
  <si>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</si>
  <si>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</si>
  <si>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</si>
  <si>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</si>
  <si>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</si>
  <si>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</si>
  <si>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</si>
  <si>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</si>
  <si>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</si>
  <si>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</si>
  <si>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</si>
  <si>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</si>
  <si>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</si>
  <si>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</si>
  <si>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</si>
  <si>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</si>
  <si>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</si>
  <si>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</si>
  <si>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</si>
  <si>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</si>
  <si>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</si>
  <si>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</si>
  <si>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</si>
  <si>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</si>
  <si>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</si>
  <si>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</si>
  <si>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</si>
  <si>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</si>
  <si>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</si>
  <si>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</si>
  <si>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</si>
  <si>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</si>
  <si>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</si>
  <si>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</si>
  <si>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</si>
  <si>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</si>
  <si>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</si>
  <si>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</si>
  <si>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</si>
  <si>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</si>
  <si>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</si>
  <si>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</si>
  <si>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</si>
  <si>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</si>
  <si>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</si>
  <si>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</si>
  <si>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</si>
  <si>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</si>
  <si>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</si>
  <si>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</si>
  <si>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</si>
  <si>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</si>
  <si>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</si>
  <si>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</si>
  <si>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</si>
  <si>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</si>
  <si>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</si>
  <si>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</si>
  <si>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</si>
  <si>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</si>
  <si>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</si>
  <si>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</si>
  <si>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</si>
  <si>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</si>
  <si>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</si>
  <si>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</si>
  <si>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</si>
  <si>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</si>
  <si>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</si>
  <si>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</si>
  <si>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</si>
  <si>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</si>
  <si>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</si>
  <si>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</si>
  <si>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</si>
  <si>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</si>
  <si>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</si>
  <si>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</si>
  <si>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</si>
  <si>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</si>
  <si>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</si>
  <si>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</si>
  <si>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</si>
  <si>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</si>
  <si>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</si>
  <si>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</si>
  <si>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</si>
  <si>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</si>
  <si>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</si>
  <si>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</si>
  <si>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</si>
  <si>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</si>
  <si>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</si>
  <si>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</si>
  <si>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</si>
  <si>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</si>
  <si>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</si>
  <si>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</si>
  <si>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</si>
  <si>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</si>
  <si>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</si>
  <si>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</si>
  <si>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</si>
  <si>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</si>
  <si>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</si>
  <si>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</si>
  <si>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</si>
  <si>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</si>
  <si>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</si>
  <si>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</si>
  <si>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</si>
  <si>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</si>
  <si>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</si>
  <si>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</si>
  <si>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</si>
  <si>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</si>
  <si>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</si>
  <si>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</si>
  <si>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</si>
  <si>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</si>
  <si>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</si>
  <si>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</si>
  <si>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</si>
  <si>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</si>
  <si>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</si>
  <si>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</si>
  <si>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</si>
  <si>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</si>
  <si>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</si>
  <si>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</si>
  <si>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</si>
  <si>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</si>
  <si>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</si>
  <si>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</si>
  <si>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</si>
  <si>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</si>
  <si>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</si>
  <si>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</si>
  <si>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</si>
  <si>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</si>
  <si>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</si>
  <si>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</si>
  <si>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</si>
  <si>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</si>
  <si>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</si>
  <si>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</si>
  <si>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</si>
  <si>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</si>
  <si>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</si>
  <si>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</si>
  <si>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</si>
  <si>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</si>
  <si>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</si>
  <si>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</si>
  <si>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</si>
  <si>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</si>
  <si>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</si>
  <si>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</si>
  <si>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</si>
  <si>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</si>
  <si>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</si>
  <si>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</si>
  <si>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</si>
  <si>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</si>
  <si>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</si>
  <si>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</si>
  <si>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</si>
  <si>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</si>
  <si>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</si>
  <si>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</si>
  <si>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</si>
  <si>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</si>
  <si>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</si>
  <si>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</si>
  <si>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</si>
  <si>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</si>
  <si>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</si>
  <si>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</si>
  <si>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</si>
  <si>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</si>
  <si>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</si>
  <si>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</si>
  <si>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</si>
  <si>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</si>
  <si>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</si>
  <si>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</si>
  <si>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</si>
  <si>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</si>
  <si>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</si>
  <si>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</si>
  <si>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</si>
  <si>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</si>
  <si>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</si>
  <si>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</si>
  <si>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</si>
  <si>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</si>
  <si>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</si>
  <si>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</si>
  <si>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</si>
  <si>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</si>
  <si>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</si>
  <si>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</si>
  <si>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</si>
  <si>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</si>
  <si>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</si>
  <si>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</si>
  <si>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</si>
  <si>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</si>
  <si>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</si>
  <si>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</si>
  <si>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</si>
  <si>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</si>
  <si>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</si>
  <si>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</si>
  <si>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</si>
  <si>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</si>
  <si>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</si>
  <si>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</si>
  <si>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</si>
  <si>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</si>
  <si>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</si>
  <si>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</si>
  <si>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</si>
  <si>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</si>
  <si>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</si>
  <si>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</si>
  <si>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</si>
  <si>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</si>
  <si>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</si>
  <si>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</si>
  <si>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</si>
  <si>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</si>
  <si>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</si>
  <si>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</si>
  <si>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</si>
  <si>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</si>
  <si>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</si>
  <si>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</si>
  <si>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</si>
  <si>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</si>
  <si>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</si>
  <si>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</si>
  <si>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</si>
  <si>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</si>
  <si>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</si>
  <si>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</si>
  <si>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</si>
  <si>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</si>
  <si>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</si>
  <si>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</si>
  <si>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</si>
  <si>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</si>
  <si>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</si>
  <si>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</si>
  <si>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</si>
  <si>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</si>
  <si>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</si>
  <si>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</si>
  <si>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</si>
  <si>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</si>
  <si>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</si>
  <si>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</si>
  <si>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</si>
  <si>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</si>
  <si>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</si>
  <si>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</si>
  <si>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</si>
  <si>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</si>
  <si>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</si>
  <si>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</si>
  <si>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</si>
  <si>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</si>
  <si>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</si>
  <si>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</si>
  <si>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</si>
  <si>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</si>
  <si>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</si>
  <si>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</si>
  <si>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</si>
  <si>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</si>
  <si>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</si>
  <si>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</si>
  <si>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</si>
  <si>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</si>
  <si>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</si>
  <si>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</si>
  <si>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</si>
  <si>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</si>
  <si>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</si>
  <si>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</si>
  <si>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</si>
  <si>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</si>
  <si>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</si>
  <si>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</si>
  <si>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</si>
  <si>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</si>
  <si>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</si>
  <si>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</si>
  <si>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</si>
  <si>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</si>
  <si>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</si>
  <si>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</si>
  <si>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</si>
  <si>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</si>
  <si>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</si>
  <si>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</si>
  <si>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</si>
  <si>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</si>
  <si>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</si>
  <si>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</si>
  <si>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</si>
  <si>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</si>
  <si>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</si>
  <si>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</si>
  <si>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</si>
  <si>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</si>
  <si>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</si>
  <si>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</si>
  <si>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</si>
  <si>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</si>
  <si>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</si>
  <si>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</si>
  <si>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</si>
  <si>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</si>
  <si>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</si>
  <si>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</si>
  <si>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</si>
  <si>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</si>
  <si>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</si>
  <si>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</si>
  <si>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</si>
  <si>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</si>
  <si>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</si>
  <si>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</si>
  <si>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</si>
  <si>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</si>
  <si>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</si>
  <si>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</si>
  <si>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</si>
  <si>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</si>
  <si>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</si>
  <si>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</si>
  <si>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</si>
  <si>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</si>
  <si>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</si>
  <si>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</si>
  <si>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</si>
  <si>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</si>
  <si>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</si>
  <si>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</si>
  <si>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</si>
  <si>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</si>
  <si>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</si>
  <si>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</si>
  <si>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</si>
  <si>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</si>
  <si>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</si>
  <si>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</si>
  <si>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</si>
  <si>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</si>
  <si>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</si>
  <si>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</si>
  <si>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</si>
  <si>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</si>
  <si>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</si>
  <si>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</si>
  <si>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</si>
  <si>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</si>
  <si>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</si>
  <si>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</si>
  <si>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</si>
  <si>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</si>
  <si>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</si>
  <si>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</si>
  <si>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</si>
  <si>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</si>
  <si>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</si>
  <si>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</si>
  <si>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</si>
  <si>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</si>
  <si>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</si>
  <si>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</si>
  <si>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</si>
  <si>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</si>
  <si>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</si>
  <si>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</si>
  <si>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</si>
  <si>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</si>
  <si>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</si>
  <si>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</si>
  <si>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</si>
  <si>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</si>
  <si>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</si>
  <si>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</si>
  <si>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</si>
  <si>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</si>
  <si>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</si>
  <si>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</si>
  <si>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</si>
  <si>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</si>
  <si>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</si>
  <si>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</si>
  <si>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</si>
  <si>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</si>
  <si>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</si>
  <si>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</si>
  <si>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</si>
  <si>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</si>
  <si>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</si>
  <si>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</si>
  <si>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</si>
  <si>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</si>
  <si>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</si>
  <si>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</si>
  <si>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</si>
  <si>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</si>
  <si>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</si>
  <si>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</si>
  <si>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</si>
  <si>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</si>
  <si>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</si>
  <si>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</si>
  <si>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</si>
  <si>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</si>
  <si>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</si>
  <si>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</si>
  <si>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</si>
  <si>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</si>
  <si>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</si>
  <si>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</si>
  <si>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</si>
  <si>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</si>
  <si>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</si>
  <si>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</si>
  <si>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</si>
  <si>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</si>
  <si>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</si>
  <si>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</si>
  <si>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</si>
  <si>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</si>
  <si>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</si>
  <si>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</si>
  <si>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</si>
  <si>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</si>
  <si>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</si>
  <si>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</si>
  <si>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</si>
  <si>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</si>
  <si>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</si>
  <si>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</si>
  <si>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</si>
  <si>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</si>
  <si>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</si>
  <si>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</si>
  <si>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</si>
  <si>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</si>
  <si>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</si>
  <si>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</si>
  <si>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</si>
  <si>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</si>
  <si>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</si>
  <si>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</si>
  <si>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</si>
  <si>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</si>
  <si>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</si>
  <si>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</si>
  <si>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</si>
  <si>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</si>
  <si>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</si>
  <si>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</si>
  <si>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</si>
  <si>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</si>
  <si>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</si>
  <si>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</si>
  <si>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</si>
  <si>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</si>
  <si>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</si>
  <si>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</si>
  <si>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</si>
  <si>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</si>
  <si>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</si>
  <si>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</si>
  <si>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</si>
  <si>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</si>
  <si>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</si>
  <si>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</si>
  <si>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</si>
  <si>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</si>
  <si>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</si>
  <si>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</si>
  <si>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</si>
  <si>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</si>
  <si>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</si>
  <si>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</si>
  <si>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</si>
  <si>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</si>
  <si>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</si>
  <si>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</si>
  <si>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</si>
  <si>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</si>
  <si>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</si>
  <si>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</si>
  <si>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</si>
  <si>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</si>
  <si>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</si>
  <si>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</si>
  <si>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</si>
  <si>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</si>
  <si>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</si>
  <si>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</si>
  <si>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</si>
  <si>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</si>
  <si>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</si>
  <si>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</si>
  <si>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</si>
  <si>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</si>
  <si>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</si>
  <si>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</si>
  <si>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</si>
  <si>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</si>
  <si>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</si>
  <si>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</si>
  <si>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</si>
  <si>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</si>
  <si>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</si>
  <si>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</si>
  <si>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</si>
  <si>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</si>
  <si>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</si>
  <si>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</si>
  <si>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</si>
  <si>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</si>
  <si>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</si>
  <si>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</si>
  <si>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</si>
  <si>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</si>
  <si>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</si>
  <si>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</si>
  <si>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</si>
  <si>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</si>
  <si>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</si>
  <si>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</si>
  <si>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</si>
  <si>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</si>
  <si>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</si>
  <si>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</si>
  <si>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</si>
  <si>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</si>
  <si>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</si>
  <si>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</si>
  <si>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</si>
  <si>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</si>
  <si>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</si>
  <si>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</si>
  <si>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</si>
  <si>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</si>
  <si>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</si>
  <si>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</si>
  <si>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</si>
  <si>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</si>
  <si>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</si>
  <si>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</si>
  <si>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</si>
  <si>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</si>
  <si>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</si>
  <si>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</si>
  <si>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</si>
  <si>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</si>
  <si>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</si>
  <si>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</si>
  <si>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</si>
  <si>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</si>
  <si>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</si>
  <si>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</si>
  <si>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</si>
  <si>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</si>
  <si>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</si>
  <si>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</si>
  <si>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</si>
  <si>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</si>
  <si>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</si>
  <si>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</si>
  <si>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</si>
  <si>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</si>
  <si>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</si>
  <si>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</si>
  <si>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</si>
  <si>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</si>
  <si>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</si>
  <si>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</si>
  <si>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</si>
  <si>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</si>
  <si>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</si>
  <si>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</si>
  <si>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</si>
  <si>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</si>
  <si>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</si>
  <si>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</si>
  <si>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</si>
  <si>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</si>
  <si>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</si>
  <si>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</si>
  <si>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</si>
  <si>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</si>
  <si>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</si>
  <si>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</si>
  <si>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</si>
  <si>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</si>
  <si>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</si>
  <si>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</si>
  <si>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</si>
  <si>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</si>
  <si>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</si>
  <si>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</si>
  <si>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</si>
  <si>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</si>
  <si>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</si>
  <si>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</si>
  <si>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</si>
  <si>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</si>
  <si>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</si>
  <si>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</si>
  <si>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</si>
  <si>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</si>
  <si>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</si>
  <si>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</si>
  <si>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</si>
  <si>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</si>
  <si>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</si>
  <si>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</si>
  <si>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</si>
  <si>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</si>
  <si>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</si>
  <si>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</si>
  <si>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</si>
  <si>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</si>
  <si>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</si>
  <si>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</si>
  <si>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</si>
  <si>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</si>
  <si>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</si>
  <si>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</si>
  <si>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</si>
  <si>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</si>
  <si>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</si>
  <si>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</si>
  <si>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</si>
  <si>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</si>
  <si>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</si>
  <si>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</si>
  <si>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</si>
  <si>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</si>
  <si>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</si>
  <si>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</si>
  <si>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</si>
  <si>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</si>
  <si>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</si>
  <si>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</si>
  <si>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</si>
  <si>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</si>
  <si>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</si>
  <si>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</si>
  <si>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</si>
  <si>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</si>
  <si>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</si>
  <si>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</si>
  <si>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</si>
  <si>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</si>
  <si>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</si>
  <si>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</si>
  <si>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</si>
  <si>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</si>
  <si>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</si>
  <si>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</si>
  <si>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</si>
  <si>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</si>
  <si>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</si>
  <si>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</si>
  <si>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</si>
  <si>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</si>
  <si>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</si>
  <si>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</si>
  <si>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</si>
  <si>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</si>
  <si>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</si>
  <si>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</si>
  <si>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</si>
  <si>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</si>
  <si>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</si>
  <si>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</si>
  <si>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</si>
  <si>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</si>
  <si>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</si>
  <si>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</si>
  <si>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</si>
  <si>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</si>
  <si>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</si>
  <si>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</si>
  <si>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</si>
  <si>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</si>
  <si>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</si>
  <si>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</si>
  <si>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</si>
  <si>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</si>
  <si>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</si>
  <si>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</si>
  <si>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</si>
  <si>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</si>
  <si>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</si>
  <si>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</si>
  <si>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</si>
  <si>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</si>
  <si>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</si>
  <si>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</si>
  <si>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</si>
  <si>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</si>
  <si>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</si>
  <si>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</si>
  <si>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</si>
  <si>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</si>
  <si>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</si>
  <si>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</si>
  <si>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</si>
  <si>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</si>
  <si>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</si>
  <si>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</si>
  <si>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</si>
  <si>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</si>
  <si>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</si>
  <si>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</si>
  <si>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</si>
  <si>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</si>
  <si>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</si>
  <si>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</si>
  <si>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</si>
  <si>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</si>
  <si>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</si>
  <si>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</si>
  <si>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</si>
  <si>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</si>
  <si>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</si>
  <si>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</si>
  <si>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</si>
  <si>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</si>
  <si>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</si>
  <si>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</si>
  <si>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</si>
  <si>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</si>
  <si>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</si>
  <si>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</si>
  <si>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</si>
  <si>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</si>
  <si>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</si>
  <si>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</si>
  <si>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</si>
  <si>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</si>
  <si>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</si>
  <si>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</si>
  <si>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</si>
  <si>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</si>
  <si>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</si>
  <si>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</si>
  <si>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</si>
  <si>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</si>
  <si>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</si>
  <si>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</si>
  <si>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</si>
  <si>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</si>
  <si>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</si>
  <si>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</si>
  <si>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</si>
  <si>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</si>
  <si>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</si>
  <si>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</si>
  <si>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</si>
  <si>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</si>
  <si>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</si>
  <si>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</si>
  <si>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</si>
  <si>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</si>
  <si>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</si>
  <si>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</si>
  <si>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</si>
  <si>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</si>
  <si>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</si>
  <si>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</si>
  <si>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</si>
  <si>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</si>
  <si>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</si>
  <si>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</si>
  <si>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</si>
  <si>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</si>
  <si>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</si>
  <si>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</si>
  <si>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</si>
  <si>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</si>
  <si>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</si>
  <si>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</si>
  <si>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</si>
  <si>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</si>
  <si>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</si>
  <si>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</si>
  <si>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</si>
  <si>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</si>
  <si>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</si>
  <si>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</si>
  <si>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</si>
  <si>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</si>
  <si>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</si>
  <si>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</si>
  <si>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</si>
  <si>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</si>
  <si>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</si>
  <si>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</si>
  <si>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</si>
  <si>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</si>
  <si>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</si>
  <si>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</si>
  <si>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</si>
  <si>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</si>
  <si>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</si>
  <si>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</si>
  <si>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</si>
  <si>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</si>
  <si>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</si>
  <si>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</si>
  <si>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</si>
  <si>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</si>
  <si>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</si>
  <si>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</si>
  <si>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</si>
  <si>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</si>
  <si>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</si>
  <si>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</si>
  <si>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</si>
  <si>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</si>
  <si>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</si>
  <si>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</si>
  <si>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</si>
  <si>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</si>
  <si>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</si>
  <si>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</si>
  <si>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</si>
  <si>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</si>
  <si>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</si>
  <si>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</si>
  <si>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</si>
  <si>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</si>
  <si>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</si>
  <si>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</si>
  <si>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</si>
  <si>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</si>
  <si>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</si>
  <si>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</si>
  <si>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</si>
  <si>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</si>
  <si>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</si>
  <si>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</si>
  <si>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</si>
  <si>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</si>
  <si>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</si>
  <si>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</si>
  <si>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</si>
  <si>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</si>
  <si>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</si>
  <si>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</si>
  <si>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</si>
  <si>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</si>
  <si>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</si>
  <si>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</si>
  <si>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</si>
  <si>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</si>
  <si>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</si>
  <si>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</si>
  <si>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</si>
  <si>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</si>
  <si>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</si>
  <si>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</si>
  <si>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</si>
  <si>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</si>
  <si>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</si>
  <si>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</si>
  <si>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</si>
  <si>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</si>
  <si>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</si>
  <si>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</si>
  <si>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</si>
  <si>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</si>
  <si>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</si>
  <si>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</si>
  <si>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</si>
  <si>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</si>
  <si>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</si>
  <si>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</si>
  <si>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</si>
  <si>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</si>
  <si>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</si>
  <si>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</si>
  <si>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</si>
  <si>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</si>
  <si>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</si>
  <si>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</si>
  <si>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</si>
  <si>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</si>
  <si>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</si>
  <si>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</si>
  <si>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</si>
  <si>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</si>
  <si>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</si>
  <si>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</si>
  <si>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</si>
  <si>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</si>
  <si>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</si>
  <si>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</si>
  <si>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</si>
  <si>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</si>
  <si>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</si>
  <si>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</si>
  <si>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</si>
  <si>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</si>
  <si>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</si>
  <si>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</si>
  <si>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</si>
  <si>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</si>
  <si>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</si>
  <si>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</si>
  <si>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</si>
  <si>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</si>
  <si>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</si>
  <si>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</si>
  <si>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</si>
  <si>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</si>
  <si>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</si>
  <si>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</si>
  <si>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</si>
  <si>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</si>
  <si>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</si>
  <si>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</si>
  <si>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</si>
  <si>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</si>
  <si>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</si>
  <si>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</si>
  <si>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</si>
  <si>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</si>
  <si>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</si>
  <si>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</si>
  <si>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</si>
  <si>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</si>
  <si>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</si>
  <si>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</si>
  <si>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</si>
  <si>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</si>
  <si>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</si>
  <si>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</si>
  <si>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</si>
  <si>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</si>
  <si>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</si>
  <si>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</si>
  <si>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</si>
  <si>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</si>
  <si>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</si>
  <si>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</si>
  <si>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</si>
  <si>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</si>
  <si>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</si>
  <si>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</si>
  <si>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</si>
  <si>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</si>
  <si>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</si>
  <si>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</si>
  <si>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</si>
  <si>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</si>
  <si>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</si>
  <si>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</si>
  <si>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</si>
  <si>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</si>
  <si>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</si>
  <si>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</si>
  <si>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</si>
  <si>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</si>
  <si>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</si>
  <si>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</si>
  <si>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</si>
  <si>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</si>
  <si>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</si>
  <si>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</si>
  <si>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</si>
  <si>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</si>
  <si>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</si>
  <si>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</si>
  <si>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</si>
  <si>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</si>
  <si>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</si>
  <si>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</si>
  <si>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</si>
  <si>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</si>
  <si>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</si>
  <si>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</si>
  <si>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</si>
  <si>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</si>
  <si>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</si>
  <si>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</si>
  <si>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</si>
  <si>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</si>
  <si>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</si>
  <si>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</si>
  <si>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</si>
  <si>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</si>
  <si>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</si>
  <si>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</si>
  <si>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</si>
  <si>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</si>
  <si>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</si>
  <si>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</si>
  <si>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</si>
  <si>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</si>
  <si>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</si>
  <si>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</si>
  <si>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</si>
  <si>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</si>
  <si>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</si>
  <si>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</si>
  <si>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</si>
  <si>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</si>
  <si>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</si>
  <si>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</si>
  <si>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</si>
  <si>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</si>
  <si>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</si>
  <si>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</si>
  <si>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</si>
  <si>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</si>
  <si>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</si>
  <si>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</si>
  <si>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</si>
  <si>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</si>
  <si>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</si>
  <si>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</si>
  <si>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</si>
  <si>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</si>
  <si>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</si>
  <si>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</si>
  <si>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</si>
  <si>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</si>
  <si>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</si>
  <si>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</si>
  <si>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</si>
  <si>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</si>
  <si>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</si>
  <si>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</si>
  <si>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</si>
  <si>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</si>
  <si>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</si>
  <si>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</si>
  <si>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</si>
  <si>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</si>
  <si>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</si>
  <si>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</si>
  <si>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</si>
  <si>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</si>
  <si>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</si>
  <si>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</si>
  <si>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</si>
  <si>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</si>
  <si>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</si>
  <si>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</si>
  <si>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</si>
  <si>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</si>
  <si>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</si>
  <si>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</si>
  <si>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</si>
  <si>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</si>
  <si>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</si>
  <si>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</si>
  <si>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</si>
  <si>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</si>
  <si>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</si>
  <si>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</si>
  <si>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</si>
  <si>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</si>
  <si>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</si>
  <si>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</si>
  <si>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</si>
  <si>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</si>
  <si>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</si>
  <si>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</si>
  <si>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</si>
  <si>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</si>
  <si>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</si>
  <si>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</si>
  <si>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</si>
  <si>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</si>
  <si>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</si>
  <si>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</si>
  <si>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</si>
  <si>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</si>
  <si>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</si>
  <si>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</si>
  <si>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</si>
  <si>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</si>
  <si>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</si>
  <si>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</si>
  <si>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</si>
  <si>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</si>
  <si>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</si>
  <si>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</si>
  <si>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</si>
  <si>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</si>
  <si>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</si>
  <si>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</si>
  <si>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</si>
  <si>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</si>
  <si>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</si>
  <si>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</si>
  <si>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</si>
  <si>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</si>
  <si>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</si>
  <si>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</si>
  <si>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</si>
  <si>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</si>
  <si>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</si>
  <si>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</si>
  <si>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</si>
  <si>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</si>
  <si>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</si>
  <si>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</si>
  <si>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</si>
  <si>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</si>
  <si>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</si>
  <si>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</si>
  <si>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</si>
  <si>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</si>
  <si>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</si>
  <si>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</si>
  <si>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</si>
  <si>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</si>
  <si>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</si>
  <si>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</si>
  <si>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</si>
  <si>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</si>
  <si>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</si>
  <si>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</si>
  <si>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</si>
  <si>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</si>
  <si>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</si>
  <si>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</si>
  <si>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</si>
  <si>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</si>
  <si>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</si>
  <si>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</si>
  <si>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</si>
  <si>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</si>
  <si>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</si>
  <si>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</si>
  <si>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</si>
  <si>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</si>
  <si>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</si>
  <si>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</si>
  <si>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</si>
  <si>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</si>
  <si>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</si>
  <si>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</si>
  <si>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</si>
  <si>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</si>
  <si>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</si>
  <si>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</si>
  <si>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</si>
  <si>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</si>
  <si>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</si>
  <si>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</si>
  <si>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</si>
  <si>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</si>
  <si>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</si>
  <si>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</si>
  <si>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</si>
  <si>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</si>
  <si>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</si>
  <si>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</si>
  <si>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</si>
  <si>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</si>
  <si>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</si>
  <si>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</si>
  <si>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</si>
  <si>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</si>
  <si>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</si>
  <si>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</si>
  <si>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</si>
  <si>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</si>
  <si>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</si>
  <si>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</si>
  <si>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</si>
  <si>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</si>
  <si>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</si>
  <si>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</si>
  <si>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</si>
  <si>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</si>
  <si>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</si>
  <si>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</si>
  <si>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</si>
  <si>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</si>
  <si>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</si>
  <si>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</si>
  <si>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</si>
  <si>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</si>
  <si>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</si>
  <si>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</si>
  <si>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</si>
  <si>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</si>
  <si>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</si>
  <si>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</si>
  <si>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</si>
  <si>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</si>
  <si>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</si>
  <si>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</si>
  <si>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</si>
  <si>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</si>
  <si>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</si>
  <si>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</si>
  <si>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</si>
  <si>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</si>
  <si>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</si>
  <si>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</si>
  <si>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</si>
  <si>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</si>
  <si>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</si>
  <si>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</si>
  <si>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</si>
  <si>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</si>
  <si>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</si>
  <si>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</si>
  <si>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</si>
  <si>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</si>
  <si>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</si>
  <si>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</si>
  <si>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</si>
  <si>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</si>
  <si>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</si>
  <si>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</si>
  <si>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</si>
  <si>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</si>
  <si>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</si>
  <si>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</si>
  <si>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</si>
  <si>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</si>
  <si>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</si>
  <si>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</si>
  <si>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</si>
  <si>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</si>
  <si>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</si>
  <si>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</si>
  <si>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</si>
  <si>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</si>
  <si>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</si>
  <si>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</si>
  <si>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</si>
  <si>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</si>
  <si>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</si>
  <si>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</si>
  <si>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</si>
  <si>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</si>
  <si>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</si>
  <si>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</si>
  <si>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</si>
  <si>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</si>
  <si>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</si>
  <si>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</si>
  <si>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</si>
  <si>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</si>
  <si>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</si>
  <si>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</si>
  <si>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</si>
  <si>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</si>
  <si>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</si>
  <si>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</si>
  <si>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</si>
  <si>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</si>
  <si>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</si>
  <si>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</si>
  <si>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</si>
  <si>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</si>
  <si>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</si>
  <si>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</si>
  <si>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</si>
  <si>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</si>
  <si>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</si>
  <si>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</si>
  <si>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</si>
  <si>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</si>
  <si>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</si>
  <si>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</si>
  <si>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</si>
  <si>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</si>
  <si>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</si>
  <si>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</si>
  <si>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</si>
  <si>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</si>
  <si>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</si>
  <si>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</si>
  <si>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</si>
  <si>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</si>
  <si>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</si>
  <si>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</si>
  <si>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</si>
  <si>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</si>
  <si>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</si>
  <si>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</si>
  <si>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</si>
  <si>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</si>
  <si>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</si>
  <si>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</si>
  <si>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</si>
  <si>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</si>
  <si>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</si>
  <si>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</si>
  <si>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</si>
  <si>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</si>
  <si>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</si>
  <si>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</si>
  <si>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</si>
  <si>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</si>
  <si>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</si>
  <si>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</si>
  <si>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</si>
  <si>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</si>
  <si>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</si>
  <si>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</si>
  <si>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</si>
  <si>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</si>
  <si>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</si>
  <si>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</si>
  <si>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</si>
  <si>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</si>
  <si>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</si>
  <si>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</si>
  <si>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</si>
  <si>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</si>
  <si>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</si>
  <si>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</si>
  <si>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</si>
  <si>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</si>
  <si>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</si>
  <si>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</si>
  <si>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</si>
  <si>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</si>
  <si>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</si>
  <si>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</si>
  <si>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</si>
  <si>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</si>
  <si>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</si>
  <si>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</si>
  <si>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</si>
  <si>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</si>
  <si>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</si>
  <si>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</si>
  <si>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</si>
  <si>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</si>
  <si>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</si>
  <si>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</si>
  <si>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</si>
  <si>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</si>
  <si>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</si>
  <si>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</si>
  <si>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</si>
  <si>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</si>
  <si>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</si>
  <si>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</si>
  <si>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</si>
  <si>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</si>
  <si>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</si>
  <si>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</si>
  <si>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</si>
  <si>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</si>
  <si>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</si>
  <si>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</si>
  <si>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</si>
  <si>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</si>
  <si>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</si>
  <si>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</si>
  <si>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</si>
  <si>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</si>
  <si>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</si>
  <si>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</si>
  <si>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</si>
  <si>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</si>
  <si>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</si>
  <si>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</si>
  <si>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</si>
  <si>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</si>
  <si>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</si>
  <si>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</si>
  <si>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</si>
  <si>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</si>
  <si>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</si>
  <si>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</si>
  <si>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</si>
  <si>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</si>
  <si>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</si>
  <si>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</si>
  <si>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</si>
  <si>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</si>
  <si>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</si>
  <si>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</si>
  <si>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</si>
  <si>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</si>
  <si>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</si>
  <si>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</si>
  <si>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</si>
  <si>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</si>
  <si>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</si>
  <si>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</si>
  <si>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</si>
  <si>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</si>
  <si>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</si>
  <si>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</si>
  <si>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</si>
  <si>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</si>
  <si>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</si>
  <si>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</si>
  <si>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</si>
  <si>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</si>
  <si>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</si>
  <si>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</si>
  <si>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</si>
  <si>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</si>
  <si>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</si>
  <si>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</si>
  <si>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</si>
  <si>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</si>
  <si>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</si>
  <si>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</si>
  <si>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</si>
  <si>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</si>
  <si>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</si>
  <si>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</si>
  <si>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</si>
  <si>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</si>
  <si>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</si>
  <si>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</si>
  <si>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</si>
  <si>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</si>
  <si>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</si>
  <si>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</si>
  <si>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</si>
  <si>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</si>
  <si>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</si>
  <si>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</si>
  <si>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</si>
  <si>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</si>
  <si>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</si>
  <si>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</si>
  <si>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</si>
  <si>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</si>
  <si>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</si>
  <si>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</si>
  <si>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</si>
  <si>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</si>
  <si>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</si>
  <si>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</si>
  <si>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</si>
  <si>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</si>
  <si>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</si>
  <si>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</si>
  <si>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</si>
  <si>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</si>
  <si>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</si>
  <si>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</si>
  <si>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</si>
  <si>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</si>
  <si>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</si>
  <si>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</si>
  <si>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</si>
  <si>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</si>
  <si>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</si>
  <si>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</si>
  <si>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</si>
  <si>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</si>
  <si>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</si>
  <si>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</si>
  <si>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</si>
  <si>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</si>
  <si>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</si>
  <si>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</si>
  <si>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</si>
  <si>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</si>
  <si>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</si>
  <si>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</si>
  <si>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</si>
  <si>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</si>
  <si>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</si>
  <si>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</si>
  <si>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</si>
  <si>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</si>
  <si>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</si>
  <si>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</si>
  <si>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</si>
  <si>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</si>
  <si>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</si>
  <si>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</si>
  <si>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</si>
  <si>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</si>
  <si>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</si>
  <si>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</si>
  <si>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</si>
  <si>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</si>
  <si>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</si>
  <si>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</si>
  <si>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</si>
  <si>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</si>
  <si>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</si>
  <si>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</si>
  <si>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</si>
  <si>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</si>
  <si>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</si>
  <si>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</si>
  <si>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</si>
  <si>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</si>
  <si>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</si>
  <si>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</si>
  <si>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</si>
  <si>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</si>
  <si>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</si>
  <si>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</si>
  <si>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</si>
  <si>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</si>
  <si>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</si>
  <si>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</si>
  <si>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</si>
  <si>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</si>
  <si>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</si>
  <si>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</si>
  <si>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</si>
  <si>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</si>
  <si>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</si>
  <si>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</si>
  <si>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</si>
  <si>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</si>
  <si>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</si>
  <si>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</si>
  <si>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</si>
  <si>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</si>
  <si>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</si>
  <si>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</si>
  <si>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</si>
  <si>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</si>
  <si>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</si>
  <si>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</si>
  <si>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</si>
  <si>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</si>
  <si>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</si>
  <si>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</si>
  <si>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</si>
  <si>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</si>
  <si>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</si>
  <si>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</si>
  <si>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</si>
  <si>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</si>
  <si>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</si>
  <si>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</si>
  <si>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</si>
  <si>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</si>
  <si>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</si>
  <si>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</si>
  <si>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</si>
  <si>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</si>
  <si>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</si>
  <si>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</si>
  <si>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</si>
  <si>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</si>
  <si>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</si>
  <si>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</si>
  <si>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</si>
  <si>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</si>
  <si>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</si>
  <si>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</si>
  <si>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</si>
  <si>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</si>
  <si>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</si>
  <si>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</si>
  <si>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</si>
  <si>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</si>
  <si>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</si>
  <si>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</si>
  <si>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</si>
  <si>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</si>
  <si>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</si>
  <si>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</si>
  <si>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</si>
  <si>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</si>
  <si>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</si>
  <si>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</si>
  <si>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</si>
  <si>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</si>
  <si>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</si>
  <si>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</si>
  <si>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</si>
  <si>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</si>
  <si>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</si>
  <si>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</si>
  <si>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</si>
  <si>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</si>
  <si>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</si>
  <si>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</si>
  <si>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</si>
  <si>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</si>
  <si>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</si>
  <si>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</si>
  <si>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</si>
  <si>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</si>
  <si>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</si>
  <si>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</si>
  <si>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</si>
  <si>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</si>
  <si>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</si>
  <si>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</si>
  <si>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</si>
  <si>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</si>
  <si>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</si>
  <si>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</si>
  <si>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</si>
  <si>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</si>
  <si>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</si>
  <si>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</si>
  <si>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</si>
  <si>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</si>
  <si>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</si>
  <si>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</si>
  <si>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</si>
  <si>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</si>
  <si>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</si>
  <si>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</si>
  <si>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</si>
  <si>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</si>
  <si>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</si>
  <si>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</si>
  <si>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</si>
  <si>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</si>
  <si>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</si>
  <si>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</si>
  <si>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</si>
  <si>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</si>
  <si>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</si>
  <si>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</si>
  <si>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</si>
  <si>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</si>
  <si>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</si>
  <si>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</si>
  <si>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</si>
  <si>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</si>
  <si>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</si>
  <si>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</si>
  <si>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</si>
  <si>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</si>
  <si>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</si>
  <si>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</si>
  <si>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</si>
  <si>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</si>
  <si>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</si>
  <si>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</si>
  <si>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</si>
  <si>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</si>
  <si>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</si>
  <si>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</si>
  <si>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</si>
  <si>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</si>
  <si>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</si>
  <si>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</si>
  <si>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</si>
  <si>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</si>
  <si>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</si>
  <si>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</si>
  <si>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</si>
  <si>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</si>
  <si>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</si>
  <si>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</si>
  <si>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</si>
  <si>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</si>
  <si>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</si>
  <si>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</si>
  <si>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</si>
  <si>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</si>
  <si>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</si>
  <si>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</si>
  <si>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</si>
  <si>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</si>
  <si>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</si>
  <si>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</si>
  <si>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</si>
  <si>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</si>
  <si>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</si>
  <si>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</si>
  <si>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</si>
  <si>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</si>
  <si>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</si>
  <si>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</si>
  <si>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</si>
  <si>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</si>
  <si>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</si>
  <si>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</si>
  <si>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</si>
  <si>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</si>
  <si>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</si>
  <si>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</si>
  <si>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</si>
  <si>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</si>
  <si>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</si>
  <si>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</si>
  <si>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</si>
  <si>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</si>
  <si>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</si>
  <si>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</si>
  <si>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</si>
  <si>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</si>
  <si>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</si>
  <si>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</si>
  <si>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</si>
  <si>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</si>
  <si>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</si>
  <si>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</si>
  <si>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</si>
  <si>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</si>
  <si>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</si>
  <si>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</si>
  <si>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</si>
  <si>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</si>
  <si>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</si>
  <si>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</si>
  <si>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</si>
  <si>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</si>
  <si>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</si>
  <si>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</si>
  <si>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</si>
  <si>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</si>
  <si>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</si>
  <si>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</si>
  <si>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</si>
  <si>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</si>
  <si>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</si>
  <si>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</si>
  <si>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</si>
  <si>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</si>
  <si>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</si>
  <si>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</si>
  <si>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</si>
  <si>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</si>
  <si>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</si>
  <si>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</si>
  <si>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</si>
  <si>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</si>
  <si>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</si>
  <si>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</si>
  <si>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</si>
  <si>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</si>
  <si>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</si>
  <si>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</si>
  <si>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</si>
  <si>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</si>
  <si>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</si>
  <si>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</si>
  <si>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</si>
  <si>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</si>
  <si>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</si>
  <si>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</si>
  <si>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</si>
  <si>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</si>
  <si>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</si>
  <si>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</si>
  <si>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</si>
  <si>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</si>
  <si>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</si>
  <si>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</si>
  <si>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</si>
  <si>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</si>
  <si>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</si>
  <si>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</si>
  <si>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</si>
  <si>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</si>
  <si>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</si>
  <si>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</si>
  <si>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</si>
  <si>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</si>
  <si>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</si>
  <si>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</si>
  <si>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</si>
  <si>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</si>
  <si>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</si>
  <si>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</si>
  <si>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</si>
  <si>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</si>
  <si>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</si>
  <si>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</si>
  <si>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</si>
  <si>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</si>
  <si>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</si>
  <si>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</si>
  <si>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</si>
  <si>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</si>
  <si>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</si>
  <si>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</si>
  <si>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</si>
  <si>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</si>
  <si>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</si>
  <si>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</si>
  <si>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</si>
  <si>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</si>
  <si>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</si>
  <si>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</si>
  <si>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</si>
  <si>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</si>
  <si>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</si>
  <si>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</si>
  <si>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</si>
  <si>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</si>
  <si>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</si>
  <si>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</si>
  <si>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</si>
  <si>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</si>
  <si>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</si>
  <si>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</si>
  <si>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</si>
  <si>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</si>
  <si>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</si>
  <si>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</si>
  <si>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</si>
  <si>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</si>
  <si>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</si>
  <si>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</si>
  <si>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</si>
  <si>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</si>
  <si>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</si>
  <si>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</si>
  <si>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</si>
  <si>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</si>
  <si>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</si>
  <si>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</si>
  <si>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</si>
  <si>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</si>
  <si>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</si>
  <si>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</si>
  <si>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</si>
  <si>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</si>
  <si>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</si>
  <si>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</si>
  <si>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</si>
  <si>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</si>
  <si>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</si>
  <si>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</si>
  <si>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</si>
  <si>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</si>
  <si>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</si>
  <si>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</si>
  <si>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</si>
  <si>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</si>
  <si>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</si>
  <si>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</si>
  <si>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</si>
  <si>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</si>
  <si>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</si>
  <si>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</si>
  <si>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</si>
  <si>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</si>
  <si>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</si>
  <si>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</si>
  <si>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</si>
  <si>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</si>
  <si>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</si>
  <si>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</si>
  <si>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</si>
  <si>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</si>
  <si>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</si>
  <si>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</si>
  <si>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</si>
  <si>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</si>
  <si>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</si>
  <si>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</si>
  <si>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</si>
  <si>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</si>
  <si>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</si>
  <si>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</si>
  <si>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</si>
  <si>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</si>
  <si>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</si>
  <si>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</si>
  <si>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</si>
  <si>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</si>
  <si>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</si>
  <si>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</si>
  <si>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</si>
  <si>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</si>
  <si>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</si>
  <si>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</si>
  <si>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</si>
  <si>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</si>
  <si>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</si>
  <si>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</si>
  <si>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</si>
  <si>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</si>
  <si>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</si>
  <si>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</si>
  <si>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</si>
  <si>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</si>
  <si>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</si>
  <si>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</si>
  <si>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</si>
  <si>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</si>
  <si>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</si>
  <si>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</si>
  <si>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</si>
  <si>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</si>
  <si>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</si>
  <si>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</si>
  <si>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</si>
  <si>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</si>
  <si>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</si>
  <si>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</si>
  <si>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</si>
  <si>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</si>
  <si>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</si>
  <si>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</si>
  <si>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</si>
  <si>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</si>
  <si>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</si>
  <si>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</si>
  <si>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</si>
  <si>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</si>
  <si>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</si>
  <si>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</si>
  <si>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</si>
  <si>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</si>
  <si>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</si>
  <si>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</si>
  <si>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</si>
  <si>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</si>
  <si>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</si>
  <si>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</si>
  <si>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</si>
  <si>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</si>
  <si>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</si>
  <si>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</si>
  <si>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</si>
  <si>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</si>
  <si>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</si>
  <si>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</si>
  <si>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</si>
  <si>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</si>
  <si>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</si>
  <si>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</si>
  <si>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</si>
  <si>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</si>
  <si>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</si>
  <si>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</si>
  <si>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</si>
  <si>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</si>
  <si>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</si>
  <si>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</si>
  <si>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</si>
  <si>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</si>
  <si>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</si>
  <si>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</si>
  <si>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</si>
  <si>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</si>
  <si>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</si>
  <si>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</si>
  <si>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</si>
  <si>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</si>
  <si>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</si>
  <si>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</si>
  <si>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</si>
  <si>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</si>
  <si>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</si>
  <si>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</si>
  <si>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</si>
  <si>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</si>
  <si>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</si>
  <si>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</si>
  <si>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</si>
  <si>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</si>
  <si>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</si>
  <si>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</si>
  <si>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</si>
  <si>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</si>
  <si>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</si>
  <si>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</si>
  <si>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</si>
  <si>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</si>
  <si>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</si>
  <si>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</si>
  <si>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</si>
  <si>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</si>
  <si>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</si>
  <si>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</si>
  <si>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</si>
  <si>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</si>
  <si>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</si>
  <si>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</si>
  <si>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</si>
  <si>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</si>
  <si>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</si>
  <si>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</si>
  <si>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</si>
  <si>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</si>
  <si>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</si>
  <si>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</si>
  <si>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</si>
  <si>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</si>
  <si>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</si>
  <si>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</si>
  <si>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</si>
  <si>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</si>
  <si>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</si>
  <si>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</si>
  <si>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</si>
  <si>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</si>
  <si>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</si>
  <si>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</si>
  <si>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</si>
  <si>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</si>
  <si>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</si>
  <si>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</si>
  <si>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</si>
  <si>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</si>
  <si>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</si>
  <si>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</si>
  <si>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</si>
  <si>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</si>
  <si>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</si>
  <si>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</si>
  <si>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</si>
  <si>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</si>
  <si>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</si>
  <si>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</si>
  <si>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</si>
  <si>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</si>
  <si>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</si>
  <si>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</si>
  <si>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</si>
  <si>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</si>
  <si>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</si>
  <si>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</si>
  <si>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</si>
  <si>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</si>
  <si>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</si>
  <si>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</si>
  <si>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</si>
  <si>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</si>
  <si>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</si>
  <si>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</si>
  <si>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</si>
  <si>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</si>
  <si>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</si>
  <si>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</si>
  <si>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</si>
  <si>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</si>
  <si>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</si>
  <si>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</si>
  <si>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</si>
  <si>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</si>
  <si>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</si>
  <si>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</si>
  <si>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</si>
  <si>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</si>
  <si>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</si>
  <si>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</si>
  <si>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</si>
  <si>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</si>
  <si>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</si>
  <si>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</si>
  <si>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</si>
  <si>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</si>
  <si>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</si>
  <si>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</si>
  <si>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</si>
  <si>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</si>
  <si>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</si>
  <si>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</si>
  <si>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</si>
  <si>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</si>
  <si>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</si>
  <si>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</si>
  <si>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</si>
  <si>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</si>
  <si>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</si>
  <si>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</si>
  <si>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</si>
  <si>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</si>
  <si>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</si>
  <si>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</si>
  <si>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</si>
  <si>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</si>
  <si>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</si>
  <si>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</si>
  <si>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</si>
  <si>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</si>
  <si>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</si>
  <si>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</si>
  <si>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</si>
  <si>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</si>
  <si>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</si>
  <si>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</si>
  <si>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</si>
  <si>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</si>
  <si>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</si>
  <si>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</si>
  <si>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</si>
  <si>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</si>
  <si>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</si>
  <si>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</si>
  <si>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</si>
  <si>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</si>
  <si>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</si>
  <si>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</si>
  <si>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</si>
  <si>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</si>
  <si>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</si>
  <si>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</si>
  <si>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</si>
  <si>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</si>
  <si>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</si>
  <si>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</si>
  <si>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</si>
  <si>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</si>
  <si>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</si>
  <si>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</si>
  <si>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</si>
  <si>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</si>
  <si>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</si>
  <si>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</si>
  <si>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</si>
  <si>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</si>
  <si>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</si>
  <si>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</si>
  <si>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</si>
  <si>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</si>
  <si>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</si>
  <si>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</si>
  <si>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</si>
  <si>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</si>
  <si>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</si>
  <si>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</si>
  <si>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</si>
  <si>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</si>
  <si>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</si>
  <si>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</si>
  <si>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</si>
  <si>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</si>
  <si>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</si>
  <si>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</si>
  <si>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</si>
  <si>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</si>
  <si>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</si>
  <si>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</si>
  <si>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</si>
  <si>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</si>
  <si>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</si>
  <si>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</si>
  <si>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</si>
  <si>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</si>
  <si>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</si>
  <si>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</si>
  <si>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</si>
  <si>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</si>
  <si>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</si>
  <si>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</si>
  <si>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</si>
  <si>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</si>
  <si>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</si>
  <si>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</si>
  <si>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</si>
  <si>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</si>
  <si>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</si>
  <si>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</si>
  <si>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</si>
  <si>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</si>
  <si>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</si>
  <si>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</si>
  <si>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</si>
  <si>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</si>
  <si>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</si>
  <si>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</si>
  <si>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</si>
  <si>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</si>
  <si>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</si>
  <si>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</si>
  <si>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</si>
  <si>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</si>
  <si>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</si>
  <si>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</si>
  <si>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</si>
  <si>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</si>
  <si>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</si>
  <si>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</si>
  <si>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</si>
  <si>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</si>
  <si>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</si>
  <si>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</si>
  <si>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</si>
  <si>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</si>
  <si>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</si>
  <si>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</si>
  <si>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</si>
  <si>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</si>
  <si>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</si>
  <si>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</si>
  <si>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</si>
  <si>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</si>
  <si>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</si>
  <si>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</si>
  <si>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</si>
  <si>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</si>
  <si>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</si>
  <si>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</si>
  <si>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</si>
  <si>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</si>
  <si>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</si>
  <si>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</si>
  <si>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</si>
  <si>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</si>
  <si>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</si>
  <si>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</si>
  <si>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</si>
  <si>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</si>
  <si>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</si>
  <si>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</si>
  <si>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</si>
  <si>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</si>
  <si>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</si>
  <si>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</si>
  <si>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</si>
  <si>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</si>
  <si>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</si>
  <si>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</si>
  <si>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</si>
  <si>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</si>
  <si>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</si>
  <si>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</si>
  <si>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</si>
  <si>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</si>
  <si>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</si>
  <si>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</si>
  <si>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</si>
  <si>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</si>
  <si>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</si>
  <si>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</si>
  <si>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</si>
  <si>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</si>
  <si>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</si>
  <si>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</si>
  <si>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</si>
  <si>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</si>
  <si>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</si>
  <si>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</si>
  <si>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</si>
  <si>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</si>
  <si>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</si>
  <si>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</si>
  <si>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</si>
  <si>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</si>
  <si>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</si>
  <si>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</si>
  <si>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</si>
  <si>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</si>
  <si>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</si>
  <si>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</si>
  <si>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</si>
  <si>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</si>
  <si>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</si>
  <si>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</si>
  <si>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</si>
  <si>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</si>
  <si>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</si>
  <si>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</si>
  <si>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</si>
  <si>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</si>
  <si>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</si>
  <si>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</si>
  <si>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</si>
  <si>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</si>
  <si>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</si>
  <si>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</si>
  <si>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</si>
  <si>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</si>
  <si>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</si>
  <si>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</si>
  <si>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</si>
  <si>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</si>
  <si>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</si>
  <si>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</si>
  <si>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</si>
  <si>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</si>
  <si>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</si>
  <si>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</si>
  <si>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</si>
  <si>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</si>
  <si>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</si>
  <si>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</si>
  <si>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</si>
  <si>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</si>
  <si>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</si>
  <si>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</si>
  <si>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</si>
  <si>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</si>
  <si>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</si>
  <si>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</si>
  <si>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</si>
  <si>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</si>
  <si>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</si>
  <si>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</si>
  <si>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</si>
  <si>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</si>
  <si>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</si>
  <si>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</si>
  <si>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</si>
  <si>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</si>
  <si>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</si>
  <si>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</si>
  <si>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</si>
  <si>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</si>
  <si>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</si>
  <si>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</si>
  <si>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</si>
  <si>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</si>
  <si>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</si>
  <si>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</si>
  <si>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</si>
  <si>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</si>
  <si>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</si>
  <si>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</si>
  <si>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</si>
  <si>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</si>
  <si>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</si>
  <si>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</si>
  <si>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</si>
  <si>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</si>
  <si>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</si>
  <si>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</si>
  <si>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</si>
  <si>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</si>
  <si>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</si>
  <si>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</si>
  <si>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</si>
  <si>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</si>
  <si>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</si>
  <si>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</si>
  <si>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</si>
  <si>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</si>
  <si>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</si>
  <si>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</si>
  <si>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</si>
  <si>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</si>
  <si>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</si>
  <si>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</si>
  <si>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</si>
  <si>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</si>
  <si>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</si>
  <si>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</si>
  <si>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</si>
  <si>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</si>
  <si>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</si>
  <si>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</si>
  <si>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</si>
  <si>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</si>
  <si>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</si>
  <si>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</si>
  <si>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</si>
  <si>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</si>
  <si>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</si>
  <si>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</si>
  <si>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</si>
  <si>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</si>
  <si>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</si>
  <si>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</si>
  <si>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</si>
  <si>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</si>
  <si>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</si>
  <si>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</si>
  <si>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</si>
  <si>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</si>
  <si>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</si>
  <si>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</si>
  <si>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</si>
  <si>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</si>
  <si>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</si>
  <si>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</si>
  <si>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</si>
  <si>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</si>
  <si>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</si>
  <si>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</si>
  <si>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</si>
  <si>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</si>
  <si>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</si>
  <si>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</si>
  <si>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</si>
  <si>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</si>
  <si>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</si>
  <si>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</si>
  <si>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</si>
  <si>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</si>
  <si>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</si>
  <si>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</si>
  <si>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</si>
  <si>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</si>
  <si>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</si>
  <si>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</si>
  <si>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</si>
  <si>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</si>
  <si>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</si>
  <si>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</si>
  <si>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</si>
  <si>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</si>
  <si>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</si>
  <si>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</si>
  <si>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</si>
  <si>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</si>
  <si>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</si>
  <si>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</si>
  <si>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</si>
  <si>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</si>
  <si>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</si>
  <si>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</si>
  <si>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</si>
  <si>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</si>
  <si>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</si>
  <si>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</si>
  <si>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</si>
  <si>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</si>
  <si>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</si>
  <si>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</si>
  <si>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</si>
  <si>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</si>
  <si>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</si>
  <si>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</si>
  <si>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</si>
  <si>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</si>
  <si>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</si>
  <si>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</si>
  <si>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</si>
  <si>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</si>
  <si>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</si>
  <si>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</si>
  <si>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</si>
  <si>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</si>
  <si>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</si>
  <si>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</si>
  <si>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</si>
  <si>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</si>
  <si>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</si>
  <si>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</si>
  <si>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</si>
  <si>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</si>
  <si>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</si>
  <si>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</si>
  <si>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</si>
  <si>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</si>
  <si>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</si>
  <si>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</si>
  <si>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</si>
  <si>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</si>
  <si>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</si>
  <si>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</si>
  <si>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</si>
  <si>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</si>
  <si>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</si>
  <si>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</si>
  <si>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</si>
  <si>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</si>
  <si>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</si>
  <si>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</si>
  <si>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</si>
  <si>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</si>
  <si>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</si>
  <si>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</si>
  <si>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</si>
  <si>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</si>
  <si>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</si>
  <si>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</si>
  <si>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</si>
  <si>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</si>
  <si>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</si>
  <si>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</si>
  <si>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</si>
  <si>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</si>
  <si>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</si>
  <si>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</si>
  <si>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</si>
  <si>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</si>
  <si>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</si>
  <si>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</si>
  <si>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</si>
  <si>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</si>
  <si>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</si>
  <si>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</si>
  <si>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</si>
  <si>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</si>
  <si>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</si>
  <si>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</si>
  <si>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</si>
  <si>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</si>
  <si>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</si>
  <si>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</si>
  <si>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</si>
  <si>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</si>
  <si>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</si>
  <si>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</si>
  <si>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</si>
  <si>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</si>
  <si>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</si>
  <si>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</si>
  <si>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</si>
  <si>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</si>
  <si>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</si>
  <si>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</si>
  <si>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</si>
  <si>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</si>
  <si>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</si>
  <si>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</si>
  <si>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</si>
  <si>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</si>
  <si>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</si>
  <si>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</si>
  <si>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</si>
  <si>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</si>
  <si>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</si>
  <si>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</si>
  <si>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</si>
  <si>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</si>
  <si>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</si>
  <si>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</si>
  <si>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</si>
  <si>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</si>
  <si>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</si>
  <si>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</si>
  <si>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</si>
  <si>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</si>
  <si>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</si>
  <si>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</si>
  <si>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</si>
  <si>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</si>
  <si>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</si>
  <si>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</si>
  <si>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</si>
  <si>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</si>
  <si>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</si>
  <si>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</si>
  <si>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</si>
  <si>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</si>
  <si>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</si>
  <si>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</si>
  <si>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</si>
  <si>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</si>
  <si>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</si>
  <si>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</si>
  <si>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</si>
  <si>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</si>
  <si>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</si>
  <si>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</si>
  <si>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</si>
  <si>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</si>
  <si>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</si>
  <si>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</si>
  <si>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</si>
  <si>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</si>
  <si>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</si>
  <si>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</si>
  <si>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</si>
  <si>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</si>
  <si>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</si>
  <si>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</si>
  <si>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</si>
  <si>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</si>
  <si>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</si>
  <si>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</si>
  <si>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</si>
  <si>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</si>
  <si>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</si>
  <si>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</si>
  <si>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</si>
  <si>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</si>
  <si>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</si>
  <si>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</si>
  <si>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</si>
  <si>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</si>
  <si>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</si>
  <si>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</si>
  <si>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</si>
  <si>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</si>
  <si>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</si>
  <si>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</si>
  <si>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</si>
  <si>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</si>
  <si>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</si>
  <si>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</si>
  <si>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</si>
  <si>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</si>
  <si>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</si>
  <si>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</si>
  <si>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</si>
  <si>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</si>
  <si>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</si>
  <si>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</si>
  <si>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</si>
  <si>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</si>
  <si>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</si>
  <si>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</si>
  <si>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</si>
  <si>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</si>
  <si>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</si>
  <si>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</si>
  <si>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</si>
  <si>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</si>
  <si>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</si>
  <si>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</si>
  <si>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</si>
  <si>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</si>
  <si>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</si>
  <si>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</si>
  <si>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</si>
  <si>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</si>
  <si>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</si>
  <si>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</si>
  <si>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</si>
  <si>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</si>
  <si>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</si>
  <si>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</si>
  <si>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</si>
  <si>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</si>
  <si>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</si>
  <si>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</si>
  <si>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</si>
  <si>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</si>
  <si>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</si>
  <si>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</si>
  <si>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</si>
  <si>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</si>
  <si>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</si>
  <si>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</si>
  <si>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</si>
  <si>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</si>
  <si>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</si>
  <si>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</si>
  <si>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</si>
  <si>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</si>
  <si>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</si>
  <si>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</si>
  <si>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</si>
  <si>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</si>
  <si>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</si>
  <si>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</si>
  <si>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</si>
  <si>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</si>
  <si>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</si>
  <si>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</si>
  <si>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</si>
  <si>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</si>
  <si>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</si>
  <si>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</si>
  <si>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</si>
  <si>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</si>
  <si>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</si>
  <si>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</si>
  <si>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</si>
  <si>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</si>
  <si>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</si>
  <si>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</si>
  <si>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</si>
  <si>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</si>
  <si>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</si>
  <si>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</si>
  <si>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</si>
  <si>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</si>
  <si>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</si>
  <si>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</si>
  <si>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</si>
  <si>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</si>
  <si>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</si>
  <si>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</si>
  <si>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</si>
  <si>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</si>
  <si>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</si>
  <si>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</si>
  <si>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</si>
  <si>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</si>
  <si>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</si>
  <si>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</si>
  <si>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</si>
  <si>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</si>
  <si>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</si>
  <si>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</si>
  <si>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</si>
  <si>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</si>
  <si>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</si>
  <si>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</si>
  <si>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</si>
  <si>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</si>
  <si>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</si>
  <si>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</si>
  <si>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</si>
  <si>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</si>
  <si>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</si>
  <si>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</si>
  <si>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</si>
  <si>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</si>
  <si>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</si>
  <si>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</si>
  <si>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</si>
  <si>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</si>
  <si>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</si>
  <si>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</si>
  <si>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</si>
  <si>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</si>
  <si>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</si>
  <si>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</si>
  <si>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</si>
  <si>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</si>
  <si>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</si>
  <si>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</si>
  <si>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</si>
  <si>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</si>
  <si>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</si>
  <si>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</si>
  <si>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</si>
  <si>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</si>
  <si>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</si>
  <si>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</si>
  <si>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</si>
  <si>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</si>
  <si>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</si>
  <si>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</si>
  <si>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</si>
  <si>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</si>
  <si>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</si>
  <si>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</si>
  <si>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</si>
  <si>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</si>
  <si>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</si>
  <si>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</si>
  <si>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</si>
  <si>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</si>
  <si>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</si>
  <si>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</si>
  <si>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</si>
  <si>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</si>
  <si>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</si>
  <si>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</si>
  <si>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</si>
  <si>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</si>
  <si>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</si>
  <si>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</si>
  <si>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</si>
  <si>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</si>
  <si>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</si>
  <si>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</si>
  <si>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</si>
  <si>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</si>
  <si>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</si>
  <si>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</si>
  <si>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</si>
  <si>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</si>
  <si>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</si>
  <si>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</si>
  <si>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</si>
  <si>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</si>
  <si>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</si>
  <si>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</si>
  <si>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</si>
  <si>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</si>
  <si>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</si>
  <si>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</si>
  <si>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</si>
  <si>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</si>
  <si>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</si>
  <si>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</si>
  <si>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</si>
  <si>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</si>
  <si>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</si>
  <si>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</si>
  <si>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</si>
  <si>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</si>
  <si>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</si>
  <si>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</si>
  <si>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</si>
  <si>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</si>
  <si>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</si>
  <si>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</si>
  <si>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</si>
  <si>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</si>
  <si>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</si>
  <si>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</si>
  <si>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</si>
  <si>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</si>
  <si>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</si>
  <si>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</si>
  <si>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</si>
  <si>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</si>
  <si>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</si>
  <si>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</si>
  <si>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</si>
  <si>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</si>
  <si>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</si>
  <si>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</si>
  <si>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</si>
  <si>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</si>
  <si>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</si>
  <si>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</si>
  <si>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</si>
  <si>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</si>
  <si>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</si>
  <si>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</si>
  <si>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</si>
  <si>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</si>
  <si>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</si>
  <si>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</si>
  <si>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</si>
  <si>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</si>
  <si>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</si>
  <si>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</si>
  <si>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</si>
  <si>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</si>
  <si>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</si>
  <si>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</si>
  <si>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</si>
  <si>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</si>
  <si>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</si>
  <si>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</si>
  <si>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</si>
  <si>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</si>
  <si>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</si>
  <si>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</si>
  <si>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</si>
  <si>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</si>
  <si>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</si>
  <si>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</si>
  <si>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</si>
  <si>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</si>
  <si>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</si>
  <si>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</si>
  <si>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</si>
  <si>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</si>
  <si>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</si>
  <si>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</si>
  <si>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</si>
  <si>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</si>
  <si>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</si>
  <si>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</si>
  <si>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</si>
  <si>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</si>
  <si>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</si>
  <si>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</si>
  <si>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</si>
  <si>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</si>
  <si>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</si>
  <si>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</si>
  <si>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</si>
  <si>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</si>
  <si>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</si>
  <si>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</si>
  <si>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</si>
  <si>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</si>
  <si>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</si>
  <si>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</si>
  <si>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</si>
  <si>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</si>
  <si>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</si>
  <si>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</si>
  <si>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</si>
  <si>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</si>
  <si>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</si>
  <si>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</si>
  <si>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</si>
  <si>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</si>
  <si>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</si>
  <si>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</si>
  <si>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</si>
  <si>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</si>
  <si>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</si>
  <si>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</si>
  <si>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</si>
  <si>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</si>
  <si>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</si>
  <si>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</si>
  <si>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</si>
  <si>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</si>
  <si>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</si>
  <si>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</si>
  <si>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</si>
  <si>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</si>
  <si>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</si>
  <si>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</si>
  <si>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</si>
  <si>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</si>
  <si>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</si>
  <si>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</si>
  <si>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</si>
  <si>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</si>
  <si>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</si>
  <si>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</si>
  <si>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</si>
  <si>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</si>
  <si>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</si>
  <si>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</si>
  <si>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</si>
  <si>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</si>
  <si>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</si>
  <si>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</si>
  <si>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</si>
  <si>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</si>
  <si>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</si>
  <si>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</si>
  <si>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</si>
  <si>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</si>
  <si>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</si>
  <si>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</si>
  <si>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</si>
  <si>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</si>
  <si>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</si>
  <si>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</si>
  <si>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</si>
  <si>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</si>
  <si>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</si>
  <si>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</si>
  <si>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</si>
  <si>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</si>
  <si>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</si>
  <si>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</si>
  <si>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</si>
  <si>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</si>
  <si>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</si>
  <si>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</si>
  <si>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</si>
  <si>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</si>
  <si>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</si>
  <si>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</si>
  <si>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</si>
  <si>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</si>
  <si>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</si>
  <si>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</si>
  <si>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</si>
  <si>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</si>
  <si>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</si>
  <si>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</si>
  <si>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</si>
  <si>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</si>
  <si>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</si>
  <si>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</si>
  <si>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</si>
  <si>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</si>
  <si>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</si>
  <si>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</si>
  <si>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</si>
  <si>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</si>
  <si>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</si>
  <si>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</si>
  <si>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</si>
  <si>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</si>
  <si>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</si>
  <si>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</si>
  <si>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</si>
  <si>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</si>
  <si>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</si>
  <si>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</si>
  <si>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</si>
  <si>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</si>
  <si>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</si>
  <si>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</si>
  <si>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</si>
  <si>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</si>
  <si>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</si>
  <si>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</si>
  <si>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</si>
  <si>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</si>
  <si>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</si>
  <si>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</si>
  <si>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</si>
  <si>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</si>
  <si>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</si>
  <si>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</si>
  <si>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</si>
  <si>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</si>
  <si>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</si>
  <si>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</si>
  <si>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</si>
  <si>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</si>
  <si>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</si>
  <si>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</si>
  <si>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</si>
  <si>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</si>
  <si>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</si>
  <si>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</si>
  <si>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</si>
  <si>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</si>
  <si>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</si>
  <si>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</si>
  <si>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</si>
  <si>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</si>
  <si>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</si>
  <si>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</si>
  <si>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</si>
  <si>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</si>
  <si>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</si>
  <si>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</si>
  <si>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</si>
  <si>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</si>
  <si>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</si>
  <si>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</si>
  <si>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</si>
  <si>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</si>
  <si>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</si>
  <si>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</si>
  <si>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</si>
  <si>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</si>
  <si>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</si>
  <si>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</si>
  <si>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</si>
  <si>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</si>
  <si>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</si>
  <si>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</si>
  <si>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</si>
  <si>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</si>
  <si>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</si>
  <si>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</si>
  <si>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</si>
  <si>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</si>
  <si>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</si>
  <si>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</si>
  <si>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</si>
  <si>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</si>
  <si>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</si>
  <si>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</si>
  <si>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</si>
  <si>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</si>
  <si>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</si>
  <si>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</si>
  <si>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</si>
  <si>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</si>
  <si>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</si>
  <si>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</si>
  <si>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</si>
  <si>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</si>
  <si>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</si>
  <si>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</si>
  <si>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</si>
  <si>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</si>
  <si>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</si>
  <si>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</si>
  <si>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</si>
  <si>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</si>
  <si>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</si>
  <si>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</si>
  <si>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</si>
  <si>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</si>
  <si>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</si>
  <si>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</si>
  <si>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</si>
  <si>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</si>
  <si>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</si>
  <si>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</si>
  <si>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</si>
  <si>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</si>
  <si>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</si>
  <si>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</si>
  <si>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</si>
  <si>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</si>
  <si>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</si>
  <si>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</si>
  <si>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</si>
  <si>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</si>
  <si>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</si>
  <si>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</si>
  <si>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</si>
  <si>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</si>
  <si>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</si>
  <si>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</si>
  <si>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</si>
  <si>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</si>
  <si>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</si>
  <si>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</si>
  <si>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</si>
  <si>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</si>
  <si>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</si>
  <si>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</si>
  <si>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</si>
  <si>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</si>
  <si>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</si>
  <si>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</si>
  <si>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</si>
  <si>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</si>
  <si>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</si>
  <si>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</si>
  <si>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</si>
  <si>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</si>
  <si>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</si>
  <si>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</si>
  <si>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</si>
  <si>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</si>
  <si>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</si>
  <si>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</si>
  <si>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</si>
  <si>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</si>
  <si>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</si>
  <si>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</si>
  <si>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</si>
  <si>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</si>
  <si>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</si>
  <si>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</si>
  <si>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</si>
  <si>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</si>
  <si>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</si>
  <si>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</si>
  <si>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</si>
  <si>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</si>
  <si>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</si>
  <si>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</si>
  <si>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</si>
  <si>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</si>
  <si>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</si>
  <si>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</si>
  <si>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</si>
  <si>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</si>
  <si>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</si>
  <si>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</si>
  <si>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</si>
  <si>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</si>
  <si>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</si>
  <si>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</si>
  <si>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</si>
  <si>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</si>
  <si>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</si>
  <si>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</si>
  <si>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</si>
  <si>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</si>
  <si>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</si>
  <si>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</si>
  <si>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</si>
  <si>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</si>
  <si>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</si>
  <si>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</si>
  <si>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</si>
  <si>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</si>
  <si>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</si>
  <si>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</si>
  <si>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</si>
  <si>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</si>
  <si>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</si>
  <si>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</si>
  <si>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</si>
  <si>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</si>
  <si>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</si>
  <si>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</si>
  <si>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</si>
  <si>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</si>
  <si>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</si>
  <si>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</si>
  <si>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</si>
  <si>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</si>
  <si>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</si>
  <si>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</si>
  <si>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</si>
  <si>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</si>
  <si>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</si>
  <si>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</si>
  <si>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</si>
  <si>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</si>
  <si>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</si>
  <si>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</si>
  <si>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</si>
  <si>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</si>
  <si>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</si>
  <si>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</si>
  <si>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</si>
  <si>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</si>
  <si>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</si>
  <si>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</si>
  <si>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</si>
  <si>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</si>
  <si>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</si>
  <si>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</si>
  <si>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</si>
  <si>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</si>
  <si>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</si>
  <si>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</si>
  <si>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</si>
  <si>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</si>
  <si>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</si>
  <si>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</si>
  <si>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</si>
  <si>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</si>
  <si>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</si>
  <si>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</si>
  <si>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</si>
  <si>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</si>
  <si>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</si>
  <si>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</si>
  <si>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</si>
  <si>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</si>
  <si>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</si>
  <si>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</si>
  <si>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</si>
  <si>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</si>
  <si>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</si>
  <si>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</si>
  <si>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</si>
  <si>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</si>
  <si>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</si>
  <si>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</si>
  <si>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</si>
  <si>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</si>
  <si>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</si>
  <si>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</si>
  <si>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</si>
  <si>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</si>
  <si>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</si>
  <si>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</si>
  <si>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</si>
  <si>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</si>
  <si>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</si>
  <si>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</si>
  <si>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</si>
  <si>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</si>
  <si>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</si>
  <si>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</si>
  <si>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</si>
  <si>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</si>
  <si>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</si>
  <si>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</si>
  <si>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</si>
  <si>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</si>
  <si>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</si>
  <si>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</si>
  <si>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</si>
  <si>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</si>
  <si>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</si>
  <si>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</si>
  <si>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</si>
  <si>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</si>
  <si>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</si>
  <si>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</si>
  <si>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</si>
  <si>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</si>
  <si>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</si>
  <si>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</si>
  <si>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</si>
  <si>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</si>
  <si>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</si>
  <si>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</si>
  <si>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</si>
  <si>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</si>
  <si>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</si>
  <si>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</si>
  <si>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</si>
  <si>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</si>
  <si>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</si>
  <si>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</si>
  <si>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</si>
  <si>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</si>
  <si>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</si>
  <si>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</si>
  <si>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</si>
  <si>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</si>
  <si>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</si>
  <si>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</si>
  <si>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</si>
  <si>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</si>
  <si>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</si>
  <si>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</si>
  <si>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</si>
  <si>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</si>
  <si>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</si>
  <si>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</si>
  <si>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</si>
  <si>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</si>
  <si>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</si>
  <si>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</si>
  <si>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</si>
  <si>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</si>
  <si>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</si>
  <si>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</si>
  <si>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</si>
  <si>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</si>
  <si>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</si>
  <si>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</si>
  <si>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</si>
  <si>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</si>
  <si>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</si>
  <si>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</si>
  <si>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</si>
  <si>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</si>
  <si>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</si>
  <si>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</si>
  <si>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</si>
  <si>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</si>
  <si>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</si>
  <si>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</si>
  <si>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</si>
  <si>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</si>
  <si>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</si>
  <si>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</si>
  <si>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</si>
  <si>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</si>
  <si>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</si>
  <si>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</si>
  <si>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</si>
  <si>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</si>
  <si>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</si>
  <si>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</si>
  <si>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</si>
  <si>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</si>
  <si>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</si>
  <si>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</si>
  <si>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</si>
  <si>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</si>
  <si>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</si>
  <si>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</si>
  <si>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</si>
  <si>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</si>
  <si>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</si>
  <si>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</si>
  <si>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</si>
  <si>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</si>
  <si>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</si>
  <si>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</si>
  <si>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</si>
  <si>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</si>
  <si>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</si>
  <si>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</si>
  <si>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</si>
  <si>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</si>
  <si>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</si>
  <si>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</si>
  <si>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</si>
  <si>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</si>
  <si>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</si>
  <si>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</si>
  <si>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</si>
  <si>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</si>
  <si>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</si>
  <si>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</si>
  <si>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</si>
  <si>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</si>
  <si>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</si>
  <si>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</si>
  <si>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</si>
  <si>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</si>
  <si>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</si>
  <si>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</si>
  <si>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</si>
  <si>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</si>
  <si>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</si>
  <si>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</si>
  <si>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</si>
  <si>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</si>
  <si>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</si>
  <si>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</si>
  <si>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</si>
  <si>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</si>
  <si>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</si>
  <si>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</si>
  <si>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</si>
  <si>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</si>
  <si>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</si>
  <si>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</si>
  <si>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</si>
  <si>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</si>
  <si>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</si>
  <si>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</si>
  <si>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</si>
  <si>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</si>
  <si>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</si>
  <si>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</si>
  <si>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</si>
  <si>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</si>
  <si>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</si>
  <si>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</si>
  <si>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</si>
  <si>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</si>
  <si>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</si>
  <si>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</si>
  <si>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</si>
  <si>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</si>
  <si>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</si>
  <si>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</si>
  <si>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</si>
  <si>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</si>
  <si>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</si>
  <si>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</si>
  <si>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</si>
  <si>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</si>
  <si>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</si>
  <si>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</si>
  <si>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</si>
  <si>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</si>
  <si>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</si>
  <si>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</si>
  <si>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</si>
  <si>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</si>
  <si>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</si>
  <si>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</si>
  <si>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</si>
  <si>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</si>
  <si>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</si>
  <si>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</si>
  <si>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</si>
  <si>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</si>
  <si>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</si>
  <si>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</si>
  <si>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</si>
  <si>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</si>
  <si>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</si>
  <si>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</si>
  <si>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</si>
  <si>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</si>
  <si>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</si>
  <si>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</si>
  <si>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</si>
  <si>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</si>
  <si>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</si>
  <si>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</si>
  <si>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</si>
  <si>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</si>
  <si>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</si>
  <si>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</si>
  <si>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</si>
  <si>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</si>
  <si>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</si>
  <si>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</si>
  <si>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</si>
  <si>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</si>
  <si>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</si>
  <si>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</si>
  <si>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</si>
  <si>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</si>
  <si>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</si>
  <si>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</si>
  <si>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</si>
  <si>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</si>
  <si>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</si>
  <si>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</si>
  <si>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</si>
  <si>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</si>
  <si>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</si>
  <si>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</si>
  <si>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</si>
  <si>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</si>
  <si>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</si>
  <si>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</si>
  <si>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</si>
  <si>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</si>
  <si>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</si>
  <si>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</si>
  <si>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</si>
  <si>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</si>
  <si>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</si>
  <si>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</si>
  <si>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</si>
  <si>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</si>
  <si>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</si>
  <si>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</si>
  <si>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</si>
  <si>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</si>
  <si>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</si>
  <si>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</si>
  <si>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</si>
  <si>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</si>
  <si>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</si>
  <si>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</si>
  <si>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</si>
  <si>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</si>
  <si>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</si>
  <si>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</si>
  <si>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</si>
  <si>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</si>
  <si>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</si>
  <si>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</si>
  <si>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</si>
  <si>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</si>
  <si>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</si>
  <si>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</si>
  <si>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</si>
  <si>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</si>
  <si>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</si>
  <si>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</si>
  <si>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</si>
  <si>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</si>
  <si>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</si>
  <si>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</si>
  <si>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</si>
  <si>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</si>
  <si>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</si>
  <si>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</si>
  <si>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</si>
  <si>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</si>
  <si>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</si>
  <si>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</si>
  <si>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</si>
  <si>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</si>
  <si>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</si>
  <si>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</si>
  <si>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</si>
  <si>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</si>
  <si>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</si>
  <si>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</si>
  <si>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</si>
  <si>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</si>
  <si>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</si>
  <si>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</si>
  <si>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</si>
  <si>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</si>
  <si>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</si>
  <si>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</si>
  <si>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</si>
  <si>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</si>
  <si>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</si>
  <si>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</si>
  <si>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</si>
  <si>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</si>
  <si>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</si>
  <si>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</si>
  <si>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</si>
  <si>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</si>
  <si>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</si>
  <si>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</si>
  <si>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</si>
  <si>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</si>
  <si>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</si>
  <si>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</si>
  <si>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</si>
  <si>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</si>
  <si>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</si>
  <si>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</si>
  <si>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</si>
  <si>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</si>
  <si>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</si>
  <si>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</si>
  <si>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</si>
  <si>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</si>
  <si>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</si>
  <si>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</si>
  <si>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</si>
  <si>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</si>
  <si>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</si>
  <si>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</si>
  <si>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</si>
  <si>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</si>
  <si>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</si>
  <si>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</si>
  <si>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</si>
  <si>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</si>
  <si>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</si>
  <si>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</si>
  <si>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</si>
  <si>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</si>
  <si>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</si>
  <si>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</si>
  <si>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</si>
  <si>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</si>
  <si>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</si>
  <si>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</si>
  <si>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</si>
  <si>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</si>
  <si>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</si>
  <si>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</si>
  <si>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</si>
  <si>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</si>
  <si>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</si>
  <si>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</si>
  <si>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</si>
  <si>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</si>
  <si>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</si>
  <si>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</si>
  <si>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</si>
  <si>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</si>
  <si>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</si>
  <si>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</si>
  <si>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</si>
  <si>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</si>
  <si>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</si>
  <si>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</si>
  <si>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</si>
  <si>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</si>
  <si>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</si>
  <si>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</si>
  <si>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</si>
  <si>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</si>
  <si>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</si>
  <si>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</si>
  <si>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</si>
  <si>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</si>
  <si>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</si>
  <si>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</si>
  <si>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</si>
  <si>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</si>
  <si>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</si>
  <si>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</si>
  <si>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</si>
  <si>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</si>
  <si>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</si>
  <si>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</si>
  <si>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</si>
  <si>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</si>
  <si>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</si>
  <si>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</si>
  <si>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</si>
  <si>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</si>
  <si>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</si>
  <si>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</si>
  <si>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</si>
  <si>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</si>
  <si>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</si>
  <si>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</si>
  <si>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</si>
  <si>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</si>
  <si>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</si>
  <si>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</si>
  <si>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</si>
  <si>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</si>
  <si>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</si>
  <si>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</si>
  <si>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</si>
  <si>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</si>
  <si>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</si>
  <si>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</si>
  <si>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</si>
  <si>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</si>
  <si>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</si>
  <si>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</si>
  <si>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</si>
  <si>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</si>
  <si>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</si>
  <si>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</si>
  <si>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</si>
  <si>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</si>
  <si>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</si>
  <si>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</si>
  <si>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</si>
  <si>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</si>
  <si>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</si>
  <si>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</si>
  <si>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</si>
  <si>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</si>
  <si>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</si>
  <si>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</si>
  <si>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</si>
  <si>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</si>
  <si>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</si>
  <si>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</si>
  <si>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</si>
  <si>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</si>
  <si>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</si>
  <si>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</si>
  <si>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</si>
  <si>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</si>
  <si>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</si>
  <si>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</si>
  <si>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</si>
  <si>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</si>
  <si>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</si>
  <si>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</si>
  <si>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</si>
  <si>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</si>
  <si>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</si>
  <si>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</si>
  <si>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</si>
  <si>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</si>
  <si>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</si>
  <si>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</si>
  <si>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</si>
  <si>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</si>
  <si>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</si>
  <si>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</si>
  <si>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</si>
  <si>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</si>
  <si>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</si>
  <si>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</si>
  <si>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</si>
  <si>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</si>
  <si>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</si>
  <si>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</si>
  <si>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</si>
  <si>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</si>
  <si>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</si>
  <si>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</si>
  <si>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</si>
  <si>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</si>
  <si>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</si>
  <si>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</si>
  <si>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</si>
  <si>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</si>
  <si>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</si>
  <si>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</si>
  <si>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</si>
  <si>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</si>
  <si>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</si>
  <si>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</si>
  <si>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</si>
  <si>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</si>
  <si>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</si>
  <si>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</si>
  <si>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</si>
  <si>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</si>
  <si>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</si>
  <si>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</si>
  <si>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</si>
  <si>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</si>
  <si>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</si>
  <si>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</si>
  <si>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</si>
  <si>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</si>
  <si>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</si>
  <si>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</si>
  <si>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</si>
  <si>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</si>
  <si>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</si>
  <si>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</si>
  <si>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</si>
  <si>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</si>
  <si>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</si>
  <si>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</si>
  <si>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</si>
  <si>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</si>
  <si>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</si>
  <si>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</si>
  <si>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</si>
  <si>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</si>
  <si>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</si>
  <si>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</si>
  <si>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</si>
  <si>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</si>
  <si>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</si>
  <si>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</si>
  <si>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</si>
  <si>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</si>
  <si>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</si>
  <si>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</si>
  <si>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</si>
  <si>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</si>
  <si>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</si>
  <si>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</si>
  <si>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</si>
  <si>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</si>
  <si>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</si>
  <si>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</si>
  <si>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</si>
  <si>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</si>
  <si>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</si>
  <si>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</si>
  <si>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</si>
  <si>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</si>
  <si>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</si>
  <si>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</si>
  <si>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</si>
  <si>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</si>
  <si>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</si>
  <si>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</si>
  <si>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</si>
  <si>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</si>
  <si>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</si>
  <si>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</si>
  <si>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</si>
  <si>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</si>
  <si>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</si>
  <si>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</si>
  <si>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</si>
  <si>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</si>
  <si>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</si>
  <si>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</si>
  <si>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</si>
  <si>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</si>
  <si>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</si>
  <si>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</si>
  <si>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</si>
  <si>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</si>
  <si>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</si>
  <si>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</si>
  <si>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</si>
  <si>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</si>
  <si>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</si>
  <si>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</si>
  <si>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</si>
  <si>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</si>
  <si>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</si>
  <si>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</si>
  <si>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</si>
  <si>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</si>
  <si>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</si>
  <si>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</si>
  <si>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</si>
  <si>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</si>
  <si>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</si>
  <si>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</si>
  <si>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</si>
  <si>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</si>
  <si>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</si>
  <si>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</si>
  <si>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</si>
  <si>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</si>
  <si>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</si>
  <si>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</si>
  <si>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</si>
  <si>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</si>
  <si>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</si>
  <si>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</si>
  <si>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</si>
  <si>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</si>
  <si>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</si>
  <si>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</si>
  <si>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</si>
  <si>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</si>
  <si>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</si>
  <si>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</si>
  <si>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</si>
  <si>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</si>
  <si>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</si>
  <si>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</si>
  <si>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</si>
  <si>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</si>
  <si>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</si>
  <si>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</si>
  <si>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</si>
  <si>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</si>
  <si>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</si>
  <si>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</si>
  <si>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</si>
  <si>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</si>
  <si>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</si>
  <si>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</si>
  <si>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</si>
  <si>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</si>
  <si>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</si>
  <si>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</si>
  <si>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</si>
  <si>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</si>
  <si>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</si>
  <si>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</si>
  <si>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</si>
  <si>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</si>
  <si>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</si>
  <si>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</si>
  <si>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</si>
  <si>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</si>
  <si>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</si>
  <si>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</si>
  <si>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</si>
  <si>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</si>
  <si>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</si>
  <si>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</si>
  <si>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</si>
  <si>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</si>
  <si>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</si>
  <si>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</si>
  <si>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</si>
  <si>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</si>
  <si>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</si>
  <si>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</si>
  <si>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</si>
  <si>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</si>
  <si>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</si>
  <si>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</si>
  <si>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</si>
  <si>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</si>
  <si>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</si>
  <si>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</si>
  <si>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</si>
  <si>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</si>
  <si>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</si>
  <si>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</si>
  <si>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</si>
  <si>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</si>
  <si>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</si>
  <si>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</si>
  <si>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</si>
  <si>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</si>
  <si>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</si>
  <si>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</si>
  <si>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</si>
  <si>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</si>
  <si>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</si>
  <si>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</si>
  <si>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</si>
  <si>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</si>
  <si>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</si>
  <si>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</si>
  <si>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</si>
  <si>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</si>
  <si>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</si>
  <si>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</si>
  <si>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</si>
  <si>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</si>
  <si>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</si>
  <si>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</si>
  <si>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</si>
  <si>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</si>
  <si>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</si>
  <si>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</si>
  <si>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</si>
  <si>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</si>
  <si>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</si>
  <si>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</si>
  <si>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</si>
  <si>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</si>
  <si>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</si>
  <si>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</si>
  <si>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</si>
  <si>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</si>
  <si>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</si>
  <si>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</si>
  <si>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</si>
  <si>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</si>
  <si>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</si>
  <si>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</si>
  <si>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</si>
  <si>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</si>
  <si>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</si>
  <si>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</si>
  <si>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</si>
  <si>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</si>
  <si>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</si>
  <si>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</si>
  <si>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</si>
  <si>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</si>
  <si>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</si>
  <si>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</si>
  <si>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</si>
  <si>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</si>
  <si>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</si>
  <si>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</si>
  <si>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</si>
  <si>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</si>
  <si>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</si>
  <si>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</si>
  <si>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</si>
  <si>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</si>
  <si>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</si>
  <si>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</si>
  <si>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</si>
  <si>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</si>
  <si>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</si>
  <si>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</si>
  <si>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</si>
  <si>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</si>
  <si>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</si>
  <si>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</si>
  <si>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</si>
  <si>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</si>
  <si>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</si>
  <si>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</si>
  <si>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</si>
  <si>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</si>
  <si>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</si>
  <si>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</si>
  <si>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</si>
  <si>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</si>
  <si>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</si>
  <si>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</si>
  <si>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</si>
  <si>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</si>
  <si>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</si>
  <si>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</si>
  <si>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</si>
  <si>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</si>
  <si>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</si>
  <si>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</si>
  <si>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</si>
  <si>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</si>
  <si>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</si>
  <si>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</si>
  <si>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</si>
  <si>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</si>
  <si>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</si>
  <si>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</si>
  <si>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</si>
  <si>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</si>
  <si>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</si>
  <si>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</si>
  <si>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</si>
  <si>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</si>
  <si>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</si>
  <si>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</si>
  <si>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</si>
  <si>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</si>
  <si>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</si>
  <si>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</si>
  <si>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</si>
  <si>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</si>
  <si>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</si>
  <si>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</si>
  <si>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</si>
  <si>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</si>
  <si>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</si>
  <si>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</si>
  <si>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</si>
  <si>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</si>
  <si>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</si>
  <si>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</si>
  <si>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</si>
  <si>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</si>
  <si>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</si>
  <si>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</si>
  <si>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</si>
  <si>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</si>
  <si>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</si>
  <si>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</si>
  <si>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</si>
  <si>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</si>
  <si>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</si>
  <si>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</si>
  <si>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</si>
  <si>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</si>
  <si>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</si>
  <si>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</si>
  <si>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</si>
  <si>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</si>
  <si>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</si>
  <si>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</si>
  <si>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</si>
  <si>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</si>
  <si>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</si>
  <si>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</si>
  <si>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</si>
  <si>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</si>
  <si>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</si>
  <si>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</si>
  <si>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</si>
  <si>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</si>
  <si>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</si>
  <si>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</si>
  <si>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</si>
  <si>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</si>
  <si>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</si>
  <si>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</si>
  <si>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</si>
  <si>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</si>
  <si>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</si>
  <si>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</si>
  <si>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</si>
  <si>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</si>
  <si>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</si>
  <si>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</si>
  <si>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</si>
  <si>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</si>
  <si>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</si>
  <si>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</si>
  <si>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</si>
  <si>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</si>
  <si>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</si>
  <si>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</si>
  <si>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</si>
  <si>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</si>
  <si>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</si>
  <si>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</si>
  <si>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</si>
  <si>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</si>
  <si>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</si>
  <si>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</si>
  <si>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</si>
  <si>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</si>
  <si>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</si>
  <si>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</si>
  <si>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</si>
  <si>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</si>
  <si>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</si>
  <si>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</si>
  <si>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</si>
  <si>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</si>
  <si>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</si>
  <si>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</si>
  <si>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</si>
  <si>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</si>
  <si>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</si>
  <si>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</si>
  <si>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</si>
  <si>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</si>
  <si>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</si>
  <si>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</si>
  <si>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</si>
  <si>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</si>
  <si>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</si>
  <si>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</si>
  <si>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</si>
  <si>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</si>
  <si>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</si>
  <si>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</si>
  <si>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</si>
  <si>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</si>
  <si>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</si>
  <si>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</si>
  <si>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</si>
  <si>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</si>
  <si>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</si>
  <si>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</si>
  <si>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</si>
  <si>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</si>
  <si>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</si>
  <si>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</si>
  <si>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</si>
  <si>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</si>
  <si>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</si>
  <si>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</si>
  <si>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</si>
  <si>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</si>
  <si>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</si>
  <si>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</si>
  <si>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</si>
  <si>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</si>
  <si>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</si>
  <si>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</si>
  <si>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</si>
  <si>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</si>
  <si>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</si>
  <si>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</si>
  <si>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</si>
  <si>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</si>
  <si>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</si>
  <si>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</si>
  <si>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</si>
  <si>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</si>
  <si>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</si>
  <si>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</si>
  <si>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</si>
  <si>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</si>
  <si>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</si>
  <si>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</si>
  <si>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</si>
  <si>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</si>
  <si>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</si>
  <si>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</si>
  <si>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</si>
  <si>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</si>
  <si>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</si>
  <si>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</si>
  <si>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</si>
  <si>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</si>
  <si>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</si>
  <si>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</si>
  <si>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</si>
  <si>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</si>
  <si>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</si>
  <si>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</si>
  <si>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</si>
  <si>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</si>
  <si>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</si>
  <si>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</si>
  <si>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</si>
  <si>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</si>
  <si>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</si>
  <si>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</si>
  <si>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</si>
  <si>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</si>
  <si>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</si>
  <si>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</si>
  <si>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</si>
  <si>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</si>
  <si>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</si>
  <si>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</si>
  <si>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</si>
  <si>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</si>
  <si>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</si>
  <si>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</si>
  <si>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</si>
  <si>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</si>
  <si>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</si>
  <si>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</si>
  <si>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</si>
  <si>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</si>
  <si>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</si>
  <si>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</si>
  <si>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</si>
  <si>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</si>
  <si>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</si>
  <si>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</si>
  <si>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</si>
  <si>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</si>
  <si>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</si>
  <si>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</si>
  <si>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</si>
  <si>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</si>
  <si>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</si>
  <si>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</si>
  <si>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</si>
  <si>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</si>
  <si>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</si>
  <si>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</si>
  <si>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</si>
  <si>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</si>
  <si>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</si>
  <si>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</si>
  <si>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</si>
  <si>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</si>
  <si>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</si>
  <si>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</si>
  <si>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</si>
  <si>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</si>
  <si>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</si>
  <si>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</si>
  <si>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</si>
  <si>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</si>
  <si>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</si>
  <si>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</si>
  <si>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</si>
  <si>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</si>
  <si>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</si>
  <si>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</si>
  <si>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</si>
  <si>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</si>
  <si>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</si>
  <si>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</si>
  <si>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</si>
  <si>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</si>
  <si>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</si>
  <si>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</si>
  <si>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</si>
  <si>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</si>
  <si>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</si>
  <si>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</si>
  <si>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</si>
  <si>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</si>
  <si>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</si>
  <si>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</si>
  <si>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</si>
  <si>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</si>
  <si>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</si>
  <si>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</si>
  <si>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</si>
  <si>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</si>
  <si>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</si>
  <si>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</si>
  <si>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</si>
  <si>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</si>
  <si>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</si>
  <si>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</si>
  <si>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</si>
  <si>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</si>
  <si>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</si>
  <si>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</si>
  <si>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</si>
  <si>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</si>
  <si>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</si>
  <si>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</si>
  <si>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</si>
  <si>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</si>
  <si>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</si>
  <si>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</si>
  <si>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</si>
  <si>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</si>
  <si>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</si>
  <si>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</si>
  <si>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</si>
  <si>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</si>
  <si>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</si>
  <si>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</si>
  <si>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</si>
  <si>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</si>
  <si>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</si>
  <si>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</si>
  <si>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</si>
  <si>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</si>
  <si>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</si>
  <si>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</si>
  <si>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</si>
  <si>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</si>
  <si>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</si>
  <si>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</si>
  <si>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</si>
  <si>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</si>
  <si>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</si>
  <si>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</si>
  <si>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</si>
  <si>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</si>
  <si>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</si>
  <si>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</si>
  <si>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</si>
  <si>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</si>
  <si>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</si>
  <si>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</si>
  <si>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</si>
  <si>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</si>
  <si>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</si>
  <si>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</si>
  <si>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</si>
  <si>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</si>
  <si>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</si>
  <si>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</si>
  <si>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</si>
  <si>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</si>
  <si>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</si>
  <si>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</si>
  <si>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</si>
  <si>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</si>
  <si>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</si>
  <si>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</si>
  <si>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</si>
  <si>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</si>
  <si>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</si>
  <si>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</si>
  <si>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</si>
  <si>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</si>
  <si>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</si>
  <si>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</si>
  <si>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</si>
  <si>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</si>
  <si>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</si>
  <si>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</si>
  <si>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</si>
  <si>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</si>
  <si>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</si>
  <si>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</si>
  <si>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</si>
  <si>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</si>
  <si>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</si>
  <si>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</si>
  <si>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</si>
  <si>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</si>
  <si>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</si>
  <si>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</si>
  <si>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</si>
  <si>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</si>
  <si>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</si>
  <si>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</si>
  <si>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</si>
  <si>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</si>
  <si>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</si>
  <si>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</si>
  <si>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</si>
  <si>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</si>
  <si>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</si>
  <si>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</si>
  <si>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</si>
  <si>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</si>
  <si>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</si>
  <si>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</si>
  <si>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</si>
  <si>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</si>
  <si>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</si>
  <si>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</si>
  <si>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</si>
  <si>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</si>
  <si>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</si>
  <si>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</si>
  <si>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</si>
  <si>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</si>
  <si>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</si>
  <si>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</si>
  <si>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</si>
  <si>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</si>
  <si>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</si>
  <si>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</si>
  <si>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</si>
  <si>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</si>
  <si>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</si>
  <si>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</si>
  <si>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</si>
  <si>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</si>
  <si>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</si>
  <si>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</si>
  <si>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</si>
  <si>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</si>
  <si>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</si>
  <si>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</si>
  <si>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</si>
  <si>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</si>
  <si>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</si>
  <si>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</si>
  <si>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</si>
  <si>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</si>
  <si>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</si>
  <si>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</si>
  <si>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</si>
  <si>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</si>
  <si>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</si>
  <si>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</si>
  <si>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</si>
  <si>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</si>
  <si>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</si>
  <si>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</si>
  <si>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</si>
  <si>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</si>
  <si>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</si>
  <si>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</si>
  <si>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</si>
  <si>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</si>
  <si>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</si>
  <si>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</si>
  <si>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</si>
  <si>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</si>
  <si>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</si>
  <si>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</si>
  <si>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</si>
  <si>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</si>
  <si>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</si>
  <si>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</si>
  <si>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</si>
  <si>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</si>
  <si>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</si>
  <si>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</si>
  <si>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</si>
  <si>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</si>
  <si>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</si>
  <si>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</si>
  <si>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</si>
  <si>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</si>
  <si>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</si>
  <si>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</si>
  <si>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</si>
  <si>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</si>
  <si>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</si>
  <si>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</si>
  <si>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</si>
  <si>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</si>
  <si>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</si>
  <si>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</si>
  <si>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</si>
  <si>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</si>
  <si>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</si>
  <si>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</si>
  <si>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</si>
  <si>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</si>
  <si>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</si>
  <si>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</si>
  <si>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</si>
  <si>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</si>
  <si>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</si>
  <si>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</si>
  <si>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</si>
  <si>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</si>
  <si>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</si>
  <si>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</si>
  <si>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</si>
  <si>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</si>
  <si>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</si>
  <si>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</si>
  <si>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</si>
  <si>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</si>
  <si>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</si>
  <si>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</si>
  <si>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</si>
  <si>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</si>
  <si>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</si>
  <si>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</si>
  <si>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</si>
  <si>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</si>
  <si>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</si>
  <si>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</si>
  <si>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</si>
  <si>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</si>
  <si>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</si>
  <si>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</si>
  <si>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</si>
  <si>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</si>
  <si>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</si>
  <si>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</si>
  <si>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</si>
  <si>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</si>
  <si>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</si>
  <si>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</si>
  <si>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</si>
  <si>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</si>
  <si>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</si>
  <si>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</si>
  <si>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</si>
  <si>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</si>
  <si>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</si>
  <si>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</si>
  <si>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</si>
  <si>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</si>
  <si>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</si>
  <si>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</si>
  <si>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</si>
  <si>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</si>
  <si>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</si>
  <si>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</si>
  <si>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</si>
  <si>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</si>
  <si>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</si>
  <si>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</si>
  <si>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</si>
  <si>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</si>
  <si>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</si>
  <si>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</si>
  <si>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</si>
  <si>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</si>
  <si>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</si>
  <si>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</si>
  <si>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</si>
  <si>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</si>
  <si>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</si>
  <si>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</si>
  <si>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</si>
  <si>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</si>
  <si>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</si>
  <si>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</si>
  <si>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</si>
  <si>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</si>
  <si>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</si>
  <si>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</si>
  <si>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</si>
  <si>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</si>
  <si>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</si>
  <si>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</si>
  <si>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</si>
  <si>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</si>
  <si>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</si>
  <si>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</si>
  <si>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</si>
  <si>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</si>
  <si>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</si>
  <si>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</si>
  <si>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</si>
  <si>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</si>
  <si>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</si>
  <si>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</si>
  <si>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</si>
  <si>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</si>
  <si>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</si>
  <si>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</si>
  <si>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</si>
  <si>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</si>
  <si>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</si>
  <si>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</si>
  <si>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</si>
  <si>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</si>
  <si>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</si>
  <si>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</si>
  <si>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</si>
  <si>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</si>
  <si>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</si>
  <si>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</si>
  <si>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</si>
  <si>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</si>
  <si>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</si>
  <si>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</si>
  <si>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</si>
  <si>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</si>
  <si>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</si>
  <si>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</si>
  <si>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</si>
  <si>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</si>
  <si>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</si>
  <si>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</si>
  <si>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</si>
  <si>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</si>
  <si>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</si>
  <si>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</si>
  <si>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</si>
  <si>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</si>
  <si>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</si>
  <si>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</si>
  <si>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</si>
  <si>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</si>
  <si>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</si>
  <si>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</si>
  <si>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</si>
  <si>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</si>
  <si>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</si>
  <si>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</si>
  <si>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</si>
  <si>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</si>
  <si>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</si>
  <si>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</si>
  <si>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</si>
  <si>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</si>
  <si>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</si>
  <si>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</si>
  <si>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</si>
  <si>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</si>
  <si>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</si>
  <si>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</si>
  <si>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</si>
  <si>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</si>
  <si>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</si>
  <si>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</si>
  <si>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</si>
  <si>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</si>
  <si>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</si>
  <si>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</si>
  <si>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</si>
  <si>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</si>
  <si>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</si>
  <si>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</si>
  <si>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</si>
  <si>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</si>
  <si>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</si>
  <si>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</si>
  <si>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</si>
  <si>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</si>
  <si>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</si>
  <si>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</si>
  <si>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</si>
  <si>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</si>
  <si>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</si>
  <si>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</si>
  <si>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</si>
  <si>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</si>
  <si>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</si>
  <si>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</si>
  <si>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</si>
  <si>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</si>
  <si>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</si>
  <si>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</si>
  <si>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</si>
  <si>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</si>
  <si>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</si>
  <si>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</si>
  <si>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</si>
  <si>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</si>
  <si>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</si>
  <si>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</si>
  <si>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</si>
  <si>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</si>
  <si>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</si>
  <si>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</si>
  <si>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</si>
  <si>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</si>
  <si>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</si>
  <si>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</si>
  <si>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</si>
  <si>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</si>
  <si>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</si>
  <si>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</si>
  <si>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</si>
  <si>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</si>
  <si>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</si>
  <si>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</si>
  <si>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</si>
  <si>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</si>
  <si>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</si>
  <si>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</si>
  <si>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</si>
  <si>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</si>
  <si>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</si>
  <si>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</si>
  <si>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</si>
  <si>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</si>
  <si>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</si>
  <si>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</si>
  <si>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</si>
  <si>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</si>
  <si>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</si>
  <si>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</si>
  <si>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</si>
  <si>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</si>
  <si>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</si>
  <si>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</si>
  <si>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</si>
  <si>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</si>
  <si>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</si>
  <si>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</si>
  <si>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</si>
  <si>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</si>
  <si>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</si>
  <si>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</si>
  <si>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</si>
  <si>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</si>
  <si>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</si>
  <si>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</si>
  <si>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</si>
  <si>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</si>
  <si>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</si>
  <si>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</si>
  <si>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</si>
  <si>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</si>
  <si>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</si>
  <si>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</si>
  <si>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</si>
  <si>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</si>
  <si>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</si>
  <si>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</si>
  <si>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</si>
  <si>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</si>
  <si>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</si>
  <si>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</si>
  <si>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</si>
  <si>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</si>
  <si>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</si>
  <si>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</si>
  <si>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</si>
  <si>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</si>
  <si>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</si>
  <si>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</si>
  <si>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</si>
  <si>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</si>
  <si>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</si>
  <si>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</si>
  <si>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</si>
  <si>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</si>
  <si>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</si>
  <si>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</si>
  <si>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</si>
  <si>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</si>
  <si>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</si>
  <si>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</si>
  <si>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</si>
  <si>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</si>
  <si>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</si>
  <si>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</si>
  <si>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</si>
  <si>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</si>
  <si>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</si>
  <si>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</si>
  <si>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</si>
  <si>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</si>
  <si>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</si>
  <si>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</si>
  <si>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</si>
  <si>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</si>
  <si>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</si>
  <si>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</si>
  <si>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</si>
  <si>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</si>
  <si>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</si>
  <si>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</si>
  <si>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</si>
  <si>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</si>
  <si>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</si>
  <si>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</si>
  <si>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</si>
  <si>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</si>
  <si>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</si>
  <si>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</si>
  <si>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</si>
  <si>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</si>
  <si>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</si>
  <si>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</si>
  <si>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</si>
  <si>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</si>
  <si>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</si>
  <si>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</si>
  <si>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</si>
  <si>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</si>
  <si>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</si>
  <si>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</si>
  <si>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</si>
  <si>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</si>
  <si>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</si>
  <si>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</si>
  <si>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</si>
  <si>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</si>
  <si>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</si>
  <si>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</si>
  <si>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</si>
  <si>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</si>
  <si>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</si>
  <si>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</si>
  <si>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</si>
  <si>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</si>
  <si>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</si>
  <si>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</si>
  <si>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</si>
  <si>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</si>
  <si>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</si>
  <si>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</si>
  <si>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</si>
  <si>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</si>
  <si>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</si>
  <si>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</si>
  <si>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</si>
  <si>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</si>
  <si>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</si>
  <si>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</si>
  <si>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</si>
  <si>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</si>
  <si>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</si>
  <si>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</si>
  <si>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</si>
  <si>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</si>
  <si>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</si>
  <si>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</si>
  <si>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</si>
  <si>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</si>
  <si>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</si>
  <si>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</si>
  <si>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</si>
  <si>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</si>
  <si>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</si>
  <si>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</si>
  <si>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</si>
  <si>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</si>
  <si>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</si>
  <si>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</si>
  <si>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</si>
  <si>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</si>
  <si>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</si>
  <si>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</si>
  <si>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</si>
  <si>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</si>
  <si>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</si>
  <si>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</si>
  <si>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</si>
  <si>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</si>
  <si>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</si>
  <si>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</si>
  <si>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</si>
  <si>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</si>
  <si>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</si>
  <si>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</si>
  <si>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</si>
  <si>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</si>
  <si>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</si>
  <si>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</si>
  <si>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</si>
  <si>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</si>
  <si>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</si>
  <si>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</si>
  <si>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</si>
  <si>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</si>
  <si>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</si>
  <si>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</si>
  <si>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</si>
  <si>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</si>
  <si>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</si>
  <si>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</si>
  <si>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</si>
  <si>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</si>
  <si>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</si>
  <si>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</si>
  <si>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</si>
  <si>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</si>
  <si>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</si>
  <si>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</si>
  <si>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</si>
  <si>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</si>
  <si>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</si>
  <si>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</si>
  <si>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</si>
  <si>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</si>
  <si>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</si>
  <si>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</si>
  <si>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</si>
  <si>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</si>
  <si>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</si>
  <si>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</si>
  <si>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</si>
  <si>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</si>
  <si>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</si>
  <si>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</si>
  <si>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</si>
  <si>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</si>
  <si>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</si>
  <si>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</si>
  <si>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</si>
  <si>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</si>
  <si>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</si>
  <si>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</si>
  <si>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</si>
  <si>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</si>
  <si>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</si>
  <si>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</si>
  <si>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</si>
  <si>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</si>
  <si>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</si>
  <si>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</si>
  <si>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</si>
  <si>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</si>
  <si>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</si>
  <si>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</si>
  <si>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</si>
  <si>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</si>
  <si>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</si>
  <si>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</si>
  <si>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</si>
  <si>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</si>
  <si>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</si>
  <si>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</si>
  <si>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</si>
  <si>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</si>
  <si>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</si>
  <si>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</si>
  <si>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</si>
  <si>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</si>
  <si>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</si>
  <si>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</si>
  <si>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</si>
  <si>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</si>
  <si>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</si>
  <si>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</si>
  <si>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</si>
  <si>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</si>
  <si>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</si>
  <si>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</si>
  <si>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</si>
  <si>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</si>
  <si>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</si>
  <si>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</si>
  <si>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</si>
  <si>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</si>
  <si>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</si>
  <si>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</si>
  <si>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</si>
  <si>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</si>
  <si>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</si>
  <si>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</si>
  <si>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</si>
  <si>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</si>
  <si>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</si>
  <si>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</si>
  <si>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</si>
  <si>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</si>
  <si>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</si>
  <si>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</si>
  <si>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</si>
  <si>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</si>
  <si>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</si>
  <si>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</si>
  <si>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</si>
  <si>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</si>
  <si>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</si>
  <si>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</si>
  <si>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</si>
  <si>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</si>
  <si>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</si>
  <si>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</si>
  <si>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</si>
  <si>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</si>
  <si>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</si>
  <si>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</si>
  <si>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</si>
  <si>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</si>
  <si>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</si>
  <si>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</si>
  <si>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</si>
  <si>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</si>
  <si>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</si>
  <si>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</si>
  <si>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</si>
  <si>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</si>
  <si>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</si>
  <si>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</si>
  <si>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</si>
  <si>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</si>
  <si>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</si>
  <si>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</si>
  <si>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</si>
  <si>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</si>
  <si>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</si>
  <si>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</si>
  <si>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</si>
  <si>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</si>
  <si>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</si>
  <si>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</si>
  <si>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</si>
  <si>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</si>
  <si>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</si>
  <si>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</si>
  <si>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</si>
  <si>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</si>
  <si>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</si>
  <si>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</si>
  <si>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</si>
  <si>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</si>
  <si>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</si>
  <si>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</si>
  <si>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</si>
  <si>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</si>
  <si>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</si>
  <si>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</si>
  <si>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</si>
  <si>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</si>
  <si>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</si>
  <si>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</si>
  <si>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</si>
  <si>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</si>
  <si>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</si>
  <si>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</si>
  <si>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</si>
  <si>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</si>
  <si>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</si>
  <si>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</si>
  <si>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</si>
  <si>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</si>
  <si>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</si>
  <si>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</si>
  <si>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</si>
  <si>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</si>
  <si>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</si>
  <si>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</si>
  <si>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</si>
  <si>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</si>
  <si>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</si>
  <si>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</si>
  <si>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</si>
  <si>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</si>
  <si>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</si>
  <si>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</si>
  <si>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</si>
  <si>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</si>
  <si>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</si>
  <si>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</si>
  <si>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</si>
  <si>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</si>
  <si>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</si>
  <si>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</si>
  <si>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</si>
  <si>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</si>
  <si>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</si>
  <si>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</si>
  <si>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</si>
  <si>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</si>
  <si>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</si>
  <si>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</si>
  <si>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</si>
  <si>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</si>
  <si>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</si>
  <si>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</si>
  <si>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</si>
  <si>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</si>
  <si>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</si>
  <si>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</si>
  <si>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</si>
  <si>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</si>
  <si>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</si>
  <si>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</si>
  <si>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</si>
  <si>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</si>
  <si>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</si>
  <si>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</si>
  <si>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</si>
  <si>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</si>
  <si>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</si>
  <si>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</si>
  <si>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</si>
  <si>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</si>
  <si>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</si>
  <si>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</si>
  <si>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</si>
  <si>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</si>
  <si>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</si>
  <si>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</si>
  <si>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</si>
  <si>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</si>
  <si>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</si>
  <si>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</si>
  <si>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</si>
  <si>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</si>
  <si>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</si>
  <si>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</si>
  <si>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</si>
  <si>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</si>
  <si>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</si>
  <si>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</si>
  <si>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</si>
  <si>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</si>
  <si>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</si>
  <si>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</si>
  <si>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</si>
  <si>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</si>
  <si>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</si>
  <si>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</si>
  <si>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</si>
  <si>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</si>
  <si>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</si>
  <si>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</si>
  <si>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</si>
  <si>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</si>
  <si>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</si>
  <si>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</si>
  <si>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</si>
  <si>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</si>
  <si>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</si>
  <si>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</si>
  <si>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</si>
  <si>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</si>
  <si>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</si>
  <si>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</si>
  <si>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</si>
  <si>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</si>
  <si>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</si>
  <si>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</si>
  <si>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</si>
  <si>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</si>
  <si>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</si>
  <si>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</si>
  <si>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</si>
  <si>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</si>
  <si>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</si>
  <si>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</si>
  <si>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</si>
  <si>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</si>
  <si>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</si>
  <si>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</si>
  <si>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</si>
  <si>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</si>
  <si>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</si>
  <si>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</si>
  <si>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</si>
  <si>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</si>
  <si>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</si>
  <si>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</si>
  <si>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</si>
  <si>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</si>
  <si>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</si>
  <si>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</si>
  <si>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</si>
  <si>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</si>
  <si>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</si>
  <si>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</si>
  <si>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</si>
  <si>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</si>
  <si>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</si>
  <si>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</si>
  <si>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</si>
  <si>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</si>
  <si>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</si>
  <si>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</si>
  <si>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</si>
  <si>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</si>
  <si>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</si>
  <si>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</si>
  <si>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</si>
  <si>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</si>
  <si>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</si>
  <si>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</si>
  <si>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</si>
  <si>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</si>
  <si>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</si>
  <si>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</si>
  <si>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</si>
  <si>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</si>
  <si>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</si>
  <si>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</si>
  <si>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</si>
  <si>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</si>
  <si>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</si>
  <si>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</si>
  <si>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</si>
  <si>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</si>
  <si>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</si>
  <si>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</si>
  <si>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</si>
  <si>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</si>
  <si>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</si>
  <si>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</si>
  <si>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</si>
  <si>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</si>
  <si>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</si>
  <si>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</si>
  <si>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</si>
  <si>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</si>
  <si>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</si>
  <si>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</si>
  <si>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</si>
  <si>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</si>
  <si>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</si>
  <si>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</si>
  <si>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</si>
  <si>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</si>
  <si>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</si>
  <si>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</si>
  <si>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</si>
  <si>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</si>
  <si>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</si>
  <si>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</si>
  <si>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</si>
  <si>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</si>
  <si>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</si>
  <si>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</si>
  <si>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</si>
  <si>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</si>
  <si>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</si>
  <si>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</si>
  <si>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</si>
  <si>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</si>
  <si>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</si>
  <si>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</si>
  <si>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</si>
  <si>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</si>
  <si>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</si>
  <si>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</si>
  <si>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</si>
  <si>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</si>
  <si>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</si>
  <si>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</si>
  <si>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</si>
  <si>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</si>
  <si>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</si>
  <si>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</si>
  <si>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</si>
  <si>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</si>
  <si>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</si>
  <si>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</si>
  <si>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</si>
  <si>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</si>
  <si>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</si>
  <si>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</si>
  <si>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</si>
  <si>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</si>
  <si>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</si>
  <si>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</si>
  <si>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</si>
  <si>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</si>
  <si>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</si>
  <si>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</si>
  <si>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</si>
  <si>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</si>
  <si>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</si>
  <si>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</si>
  <si>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</si>
  <si>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</si>
  <si>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</si>
  <si>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</si>
  <si>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</si>
  <si>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</si>
  <si>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</si>
  <si>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</si>
  <si>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</si>
  <si>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</si>
  <si>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</si>
  <si>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</si>
  <si>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</si>
  <si>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</si>
  <si>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</si>
  <si>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</si>
  <si>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</si>
  <si>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</si>
  <si>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</si>
  <si>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</si>
  <si>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</si>
  <si>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</si>
  <si>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</si>
  <si>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</si>
  <si>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</si>
  <si>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</si>
  <si>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</si>
  <si>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</si>
  <si>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</si>
  <si>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</si>
  <si>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</si>
  <si>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</si>
  <si>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</si>
  <si>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</si>
  <si>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</si>
  <si>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</si>
  <si>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</si>
  <si>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</si>
  <si>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</si>
  <si>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</si>
  <si>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</si>
  <si>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</si>
  <si>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</si>
  <si>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</si>
  <si>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</si>
  <si>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</si>
  <si>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</si>
  <si>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</si>
  <si>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</si>
  <si>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</si>
  <si>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</si>
  <si>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</si>
  <si>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</si>
  <si>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</si>
  <si>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</si>
  <si>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</si>
  <si>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</si>
  <si>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</si>
  <si>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</si>
  <si>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</si>
  <si>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</si>
  <si>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</si>
  <si>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</si>
  <si>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</si>
  <si>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</si>
  <si>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</si>
  <si>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</si>
  <si>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</si>
  <si>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</si>
  <si>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</si>
  <si>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</si>
  <si>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</si>
  <si>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</si>
  <si>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</si>
  <si>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</si>
  <si>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</si>
  <si>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</si>
  <si>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</si>
  <si>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</si>
  <si>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</si>
  <si>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</si>
  <si>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</si>
  <si>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</si>
  <si>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</si>
  <si>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</si>
  <si>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</si>
  <si>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</si>
  <si>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</si>
  <si>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</si>
  <si>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</si>
  <si>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</si>
  <si>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</si>
  <si>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</si>
  <si>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</si>
  <si>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</si>
  <si>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</si>
  <si>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</si>
  <si>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</si>
  <si>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</si>
  <si>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</si>
  <si>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</si>
  <si>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</si>
  <si>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</si>
  <si>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</si>
  <si>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</si>
  <si>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</si>
  <si>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</si>
  <si>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</si>
  <si>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</si>
  <si>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</si>
  <si>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</si>
  <si>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</si>
  <si>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</si>
  <si>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</si>
  <si>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</si>
  <si>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</si>
  <si>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</si>
  <si>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</si>
  <si>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</si>
  <si>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</si>
  <si>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</si>
  <si>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</si>
  <si>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</si>
  <si>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</si>
  <si>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</si>
  <si>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</si>
  <si>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</si>
  <si>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</si>
  <si>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</si>
  <si>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</si>
  <si>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</si>
  <si>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</si>
  <si>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</si>
  <si>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</si>
  <si>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</si>
  <si>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</si>
  <si>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</si>
  <si>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</si>
  <si>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</si>
  <si>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</si>
  <si>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</si>
  <si>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</si>
  <si>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</si>
  <si>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</si>
  <si>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</si>
  <si>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</si>
  <si>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</si>
  <si>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</si>
  <si>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</si>
  <si>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</si>
  <si>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</si>
  <si>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</si>
  <si>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</si>
  <si>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</si>
  <si>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</si>
  <si>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</si>
  <si>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</si>
  <si>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</si>
  <si>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</si>
  <si>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</si>
  <si>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</si>
  <si>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</si>
  <si>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</si>
  <si>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</si>
  <si>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</si>
  <si>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</si>
  <si>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</si>
  <si>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</si>
  <si>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</si>
  <si>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</si>
  <si>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</si>
  <si>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</si>
  <si>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</si>
  <si>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</si>
  <si>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</si>
  <si>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</si>
  <si>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</si>
  <si>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</si>
  <si>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</si>
  <si>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</si>
  <si>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</si>
  <si>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</si>
  <si>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</si>
  <si>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</si>
  <si>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</si>
  <si>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</si>
  <si>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</si>
  <si>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</si>
  <si>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</si>
  <si>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</si>
  <si>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</si>
  <si>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</si>
  <si>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</si>
  <si>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</si>
  <si>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</si>
  <si>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</si>
  <si>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</si>
  <si>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</si>
  <si>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</si>
  <si>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</si>
  <si>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</si>
  <si>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</si>
  <si>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</si>
  <si>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</si>
  <si>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</si>
  <si>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</si>
  <si>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</si>
  <si>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</si>
  <si>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</si>
  <si>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</si>
  <si>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</si>
  <si>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</si>
  <si>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</si>
  <si>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</si>
  <si>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</si>
  <si>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</si>
  <si>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</si>
  <si>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</si>
  <si>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</si>
  <si>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</si>
  <si>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</si>
  <si>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</si>
  <si>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</si>
  <si>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</si>
  <si>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</si>
  <si>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</si>
  <si>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</si>
  <si>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</si>
  <si>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</si>
  <si>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</si>
  <si>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</si>
  <si>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</si>
  <si>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</si>
  <si>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</si>
  <si>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</si>
  <si>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</si>
  <si>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</si>
  <si>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</si>
  <si>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</si>
  <si>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</si>
  <si>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</si>
  <si>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</si>
  <si>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</si>
  <si>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</si>
  <si>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</si>
  <si>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</si>
  <si>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</si>
  <si>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</si>
  <si>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</si>
  <si>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</si>
  <si>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</si>
  <si>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</si>
  <si>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</si>
  <si>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</si>
  <si>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</si>
  <si>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</si>
  <si>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</si>
  <si>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</si>
  <si>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</si>
  <si>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</si>
  <si>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</si>
  <si>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</si>
  <si>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</si>
  <si>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</si>
  <si>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</si>
  <si>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</si>
  <si>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</si>
  <si>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</si>
  <si>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</si>
  <si>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</si>
  <si>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</si>
  <si>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</si>
  <si>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</si>
  <si>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</si>
  <si>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</si>
  <si>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</si>
  <si>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</si>
  <si>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</si>
  <si>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</si>
  <si>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</si>
  <si>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</si>
  <si>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</si>
  <si>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</si>
  <si>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</si>
  <si>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</si>
  <si>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</si>
  <si>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</si>
  <si>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</si>
  <si>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</si>
  <si>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</si>
  <si>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</si>
  <si>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</si>
  <si>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</si>
  <si>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</si>
  <si>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</si>
  <si>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</si>
  <si>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</si>
  <si>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</si>
  <si>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</si>
  <si>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</si>
  <si>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</si>
  <si>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</si>
  <si>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</si>
  <si>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</si>
  <si>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</si>
  <si>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</si>
  <si>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</si>
  <si>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</si>
  <si>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</si>
  <si>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</si>
  <si>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</si>
  <si>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</si>
  <si>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</si>
  <si>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</si>
  <si>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</si>
  <si>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</si>
  <si>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</si>
  <si>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</si>
  <si>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</si>
  <si>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</si>
  <si>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</si>
  <si>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</si>
  <si>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</si>
  <si>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</si>
  <si>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</si>
  <si>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</si>
  <si>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</si>
  <si>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</si>
  <si>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</si>
  <si>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</si>
  <si>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</si>
  <si>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</si>
  <si>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</si>
  <si>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</si>
  <si>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</si>
  <si>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</si>
  <si>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</si>
  <si>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</si>
  <si>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</si>
  <si>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</si>
  <si>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</si>
  <si>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</si>
  <si>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</si>
  <si>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</si>
  <si>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</si>
  <si>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</si>
  <si>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</si>
  <si>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</si>
  <si>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</si>
  <si>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</si>
  <si>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</si>
  <si>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</si>
  <si>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</si>
  <si>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</si>
  <si>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</si>
  <si>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</si>
  <si>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</si>
  <si>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</si>
  <si>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</si>
  <si>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</si>
  <si>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</si>
  <si>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</si>
  <si>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</si>
  <si>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</si>
  <si>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</si>
  <si>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</si>
  <si>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</si>
  <si>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</si>
  <si>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</si>
  <si>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</si>
  <si>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</si>
  <si>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</si>
  <si>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</si>
  <si>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</si>
  <si>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</si>
  <si>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</si>
  <si>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</si>
  <si>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</si>
  <si>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</si>
  <si>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</si>
  <si>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</si>
  <si>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</si>
  <si>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</si>
  <si>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</si>
  <si>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</si>
  <si>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</si>
  <si>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</si>
  <si>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</si>
  <si>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</si>
  <si>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</si>
  <si>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</si>
  <si>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</si>
  <si>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</si>
  <si>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</si>
  <si>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</si>
  <si>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</si>
  <si>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</si>
  <si>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</si>
  <si>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</si>
  <si>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</si>
  <si>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</si>
  <si>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</si>
  <si>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</si>
  <si>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</si>
  <si>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</si>
  <si>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</si>
  <si>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</si>
  <si>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</si>
  <si>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</si>
  <si>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</si>
  <si>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</si>
  <si>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</si>
  <si>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</si>
  <si>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</si>
  <si>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</si>
  <si>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</si>
  <si>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</si>
  <si>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</si>
  <si>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</si>
  <si>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</si>
  <si>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</si>
  <si>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</si>
  <si>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</si>
  <si>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</si>
  <si>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</si>
  <si>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</si>
  <si>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</si>
  <si>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</si>
  <si>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</si>
  <si>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</si>
  <si>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</si>
  <si>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</si>
  <si>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</si>
  <si>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</si>
  <si>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</si>
  <si>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</si>
  <si>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</si>
  <si>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</si>
  <si>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</si>
  <si>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</si>
  <si>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</si>
  <si>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</si>
  <si>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</si>
  <si>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</si>
  <si>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</si>
  <si>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</si>
  <si>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</si>
  <si>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</si>
  <si>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</si>
  <si>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</si>
  <si>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</si>
  <si>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</si>
  <si>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</si>
  <si>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</si>
  <si>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</si>
  <si>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</si>
  <si>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</si>
  <si>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</si>
  <si>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</si>
  <si>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</si>
  <si>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</si>
  <si>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</si>
  <si>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</si>
  <si>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</si>
  <si>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</si>
  <si>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</si>
  <si>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</si>
  <si>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</si>
  <si>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</si>
  <si>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</si>
  <si>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</si>
  <si>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</si>
  <si>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</si>
  <si>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</si>
  <si>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</si>
  <si>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</si>
  <si>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</si>
  <si>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</si>
  <si>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</si>
  <si>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</si>
  <si>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</si>
  <si>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</si>
  <si>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</si>
  <si>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</si>
  <si>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</si>
  <si>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</si>
  <si>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</si>
  <si>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</si>
  <si>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</si>
  <si>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</si>
  <si>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</si>
  <si>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</si>
  <si>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</si>
  <si>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</si>
  <si>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</si>
  <si>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</si>
  <si>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</si>
  <si>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</si>
  <si>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</si>
  <si>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</si>
  <si>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</si>
  <si>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</si>
  <si>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</si>
  <si>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</si>
  <si>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</si>
  <si>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</si>
  <si>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</si>
  <si>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</si>
  <si>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</si>
  <si>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</si>
  <si>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</si>
  <si>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</si>
  <si>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</si>
  <si>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</si>
  <si>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</si>
  <si>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</si>
  <si>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</si>
  <si>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</si>
  <si>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</si>
  <si>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</si>
  <si>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</si>
  <si>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</si>
  <si>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</si>
  <si>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</si>
  <si>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</si>
  <si>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</si>
  <si>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</si>
  <si>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</si>
  <si>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</si>
  <si>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</si>
  <si>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</si>
  <si>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</si>
  <si>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</si>
  <si>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</si>
  <si>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</si>
  <si>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</si>
  <si>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</si>
  <si>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</si>
  <si>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</si>
  <si>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</si>
  <si>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</si>
  <si>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</si>
  <si>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</si>
  <si>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</si>
  <si>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</si>
  <si>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</si>
  <si>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</si>
  <si>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</si>
  <si>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</si>
  <si>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</si>
  <si>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</si>
  <si>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</si>
  <si>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</si>
  <si>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</si>
  <si>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</si>
  <si>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</si>
  <si>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</si>
  <si>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</si>
  <si>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</si>
  <si>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</si>
  <si>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</si>
  <si>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</si>
  <si>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</si>
  <si>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</si>
  <si>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</si>
  <si>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</si>
  <si>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</si>
  <si>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</si>
  <si>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</si>
  <si>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</si>
  <si>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</si>
  <si>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</si>
  <si>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</si>
  <si>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</si>
  <si>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</si>
  <si>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</si>
  <si>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</si>
  <si>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</si>
  <si>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</si>
  <si>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</si>
  <si>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</si>
  <si>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</si>
  <si>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</si>
  <si>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</si>
  <si>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</si>
  <si>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</si>
  <si>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</si>
  <si>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</si>
  <si>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</si>
  <si>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</si>
  <si>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</si>
  <si>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</si>
  <si>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</si>
  <si>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</si>
  <si>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</si>
  <si>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</si>
  <si>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</si>
  <si>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</si>
  <si>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</si>
  <si>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</si>
  <si>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</si>
  <si>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</si>
  <si>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</si>
  <si>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</si>
  <si>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</si>
  <si>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</si>
  <si>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</si>
  <si>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</si>
  <si>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</si>
  <si>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</si>
  <si>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</si>
  <si>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</si>
  <si>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</si>
  <si>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</si>
  <si>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</si>
  <si>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</si>
  <si>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</si>
  <si>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</si>
  <si>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</si>
  <si>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</si>
  <si>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</si>
  <si>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</si>
  <si>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</si>
  <si>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</si>
  <si>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</si>
  <si>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</si>
  <si>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</si>
  <si>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</si>
  <si>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</si>
  <si>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</si>
  <si>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</si>
  <si>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</si>
  <si>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</si>
  <si>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</si>
  <si>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</si>
  <si>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</si>
  <si>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</si>
  <si>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</si>
  <si>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</si>
  <si>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</si>
  <si>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</si>
  <si>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</si>
  <si>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</si>
  <si>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</si>
  <si>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</si>
  <si>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</si>
  <si>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</si>
  <si>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</si>
  <si>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</si>
  <si>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</si>
  <si>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</si>
  <si>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</si>
  <si>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</si>
  <si>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</si>
  <si>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</si>
  <si>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</si>
  <si>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</si>
  <si>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</si>
  <si>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</si>
  <si>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</si>
  <si>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</si>
  <si>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</si>
  <si>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</si>
  <si>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</si>
  <si>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</si>
  <si>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</si>
  <si>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</si>
  <si>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</si>
  <si>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</si>
  <si>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</si>
  <si>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</si>
  <si>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</si>
  <si>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</si>
  <si>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</si>
  <si>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</si>
  <si>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</si>
  <si>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</si>
  <si>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</si>
  <si>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</si>
  <si>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</si>
  <si>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</si>
  <si>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</si>
  <si>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</si>
  <si>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</si>
  <si>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</si>
  <si>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</si>
  <si>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</si>
  <si>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</si>
  <si>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</si>
  <si>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</si>
  <si>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</si>
  <si>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</si>
  <si>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</si>
  <si>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</si>
  <si>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</si>
  <si>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</si>
  <si>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</si>
  <si>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</si>
  <si>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</si>
  <si>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</si>
  <si>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</si>
  <si>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</si>
  <si>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</si>
  <si>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</si>
  <si>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</si>
  <si>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</si>
  <si>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</si>
  <si>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</si>
  <si>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</si>
  <si>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</si>
  <si>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</si>
  <si>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</si>
  <si>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</si>
  <si>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</si>
  <si>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</si>
  <si>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</si>
  <si>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</si>
  <si>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</si>
  <si>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</si>
  <si>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</si>
  <si>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</si>
  <si>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</si>
  <si>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</si>
  <si>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</si>
  <si>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</si>
  <si>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</si>
  <si>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</si>
  <si>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</si>
  <si>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</si>
  <si>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</si>
  <si>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</si>
  <si>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</si>
  <si>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</si>
  <si>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</si>
  <si>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</si>
  <si>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</si>
  <si>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</si>
  <si>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</si>
  <si>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</si>
  <si>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</si>
  <si>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</si>
  <si>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</si>
  <si>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</si>
  <si>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</si>
  <si>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</si>
  <si>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</si>
  <si>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</si>
  <si>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</si>
  <si>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</si>
  <si>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</si>
  <si>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</si>
  <si>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</si>
  <si>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</si>
  <si>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</si>
  <si>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</si>
  <si>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</si>
  <si>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</si>
  <si>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</si>
  <si>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</si>
  <si>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</si>
  <si>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</si>
  <si>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</si>
  <si>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</si>
  <si>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</si>
  <si>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</si>
  <si>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</si>
  <si>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</si>
  <si>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</si>
  <si>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</si>
  <si>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</si>
  <si>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</si>
  <si>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</si>
  <si>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</si>
  <si>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</si>
  <si>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</si>
  <si>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</si>
  <si>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</si>
  <si>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</si>
  <si>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</si>
  <si>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</si>
  <si>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</si>
  <si>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</si>
  <si>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</si>
  <si>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</si>
  <si>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</si>
  <si>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</si>
  <si>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</si>
  <si>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</si>
  <si>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</si>
  <si>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</si>
  <si>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</si>
  <si>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</si>
  <si>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</si>
  <si>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</si>
  <si>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</si>
  <si>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</si>
  <si>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</si>
  <si>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</si>
  <si>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</si>
  <si>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</si>
  <si>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</si>
  <si>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</si>
  <si>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</si>
  <si>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</si>
  <si>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</si>
  <si>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</si>
  <si>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</si>
  <si>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</si>
  <si>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</si>
  <si>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</si>
  <si>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</si>
  <si>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</si>
  <si>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</si>
  <si>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</si>
  <si>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</si>
  <si>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</si>
  <si>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</si>
  <si>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</si>
  <si>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</si>
  <si>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</si>
  <si>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</si>
  <si>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</si>
  <si>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</si>
  <si>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</si>
  <si>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</si>
  <si>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</si>
  <si>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</si>
  <si>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</si>
  <si>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</si>
  <si>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</si>
  <si>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</si>
  <si>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</si>
  <si>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</si>
  <si>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</si>
  <si>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</si>
  <si>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</si>
  <si>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</si>
  <si>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</si>
  <si>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</si>
  <si>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</si>
  <si>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</si>
  <si>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</si>
  <si>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</si>
  <si>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</si>
  <si>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</si>
  <si>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</si>
  <si>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</si>
  <si>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</si>
  <si>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</si>
  <si>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</si>
  <si>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</si>
  <si>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</si>
  <si>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</si>
  <si>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</si>
  <si>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</si>
  <si>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</si>
  <si>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</si>
  <si>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</si>
  <si>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</si>
  <si>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</si>
  <si>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</si>
  <si>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</si>
  <si>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</si>
  <si>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</si>
  <si>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</si>
  <si>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</si>
  <si>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</si>
  <si>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</si>
  <si>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</si>
  <si>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</si>
  <si>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</si>
  <si>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</si>
  <si>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</si>
  <si>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</si>
  <si>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</si>
  <si>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</si>
  <si>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</si>
  <si>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</si>
  <si>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</si>
  <si>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</si>
  <si>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</si>
  <si>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</si>
  <si>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</si>
  <si>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</si>
  <si>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</si>
  <si>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</si>
  <si>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</si>
  <si>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</si>
  <si>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</si>
  <si>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</si>
  <si>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</si>
  <si>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</si>
  <si>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</si>
  <si>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</si>
  <si>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</si>
  <si>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</si>
  <si>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</si>
  <si>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</si>
  <si>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</si>
  <si>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</si>
  <si>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</si>
  <si>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</si>
  <si>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</si>
  <si>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</si>
  <si>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</si>
  <si>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</si>
  <si>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</si>
  <si>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</si>
  <si>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</si>
  <si>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</si>
  <si>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</si>
  <si>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</si>
  <si>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</si>
  <si>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</si>
  <si>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</si>
  <si>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</si>
  <si>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</si>
  <si>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</si>
  <si>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</si>
  <si>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</si>
  <si>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</si>
  <si>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</si>
  <si>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</si>
  <si>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</si>
  <si>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</si>
  <si>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</si>
  <si>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</si>
  <si>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</si>
  <si>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</si>
  <si>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</si>
  <si>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</si>
  <si>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</si>
  <si>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</si>
  <si>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</si>
  <si>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</si>
  <si>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</si>
  <si>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</si>
  <si>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</si>
  <si>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</si>
  <si>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</si>
  <si>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</si>
  <si>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</si>
  <si>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</si>
  <si>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</si>
  <si>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</si>
  <si>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</si>
  <si>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</si>
  <si>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</si>
  <si>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</si>
  <si>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</si>
  <si>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</si>
  <si>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</si>
  <si>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</si>
  <si>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</si>
  <si>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</si>
  <si>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</si>
  <si>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</si>
  <si>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</si>
  <si>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</si>
  <si>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</si>
  <si>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</si>
  <si>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</si>
  <si>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</si>
  <si>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</si>
  <si>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</si>
  <si>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</si>
  <si>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</si>
  <si>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</si>
  <si>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</si>
  <si>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</si>
  <si>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</si>
  <si>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</si>
  <si>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</si>
  <si>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</si>
  <si>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</si>
  <si>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</si>
  <si>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</si>
  <si>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</si>
  <si>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</si>
  <si>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</si>
  <si>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</si>
  <si>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</si>
  <si>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</si>
  <si>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</si>
  <si>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</si>
  <si>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</si>
  <si>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</si>
  <si>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</si>
  <si>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</si>
  <si>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</si>
  <si>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</si>
  <si>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</si>
  <si>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</si>
  <si>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</si>
  <si>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</si>
  <si>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</si>
  <si>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</si>
  <si>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</si>
  <si>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</si>
  <si>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</si>
  <si>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</si>
  <si>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</si>
  <si>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</si>
  <si>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</si>
  <si>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</si>
  <si>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</si>
  <si>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</si>
  <si>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</si>
  <si>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</si>
  <si>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</si>
  <si>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</si>
  <si>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</si>
  <si>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</si>
  <si>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</si>
  <si>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</si>
  <si>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</si>
  <si>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</si>
  <si>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</si>
  <si>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</si>
  <si>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</si>
  <si>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</si>
  <si>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</si>
  <si>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</si>
  <si>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</si>
  <si>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</si>
  <si>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</si>
  <si>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</si>
  <si>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</si>
  <si>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</si>
  <si>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</si>
  <si>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</si>
  <si>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</si>
  <si>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</si>
  <si>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</si>
  <si>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</si>
  <si>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</si>
  <si>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</si>
  <si>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</si>
  <si>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</si>
  <si>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</si>
  <si>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</si>
  <si>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</si>
  <si>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</si>
  <si>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</si>
  <si>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</si>
  <si>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</si>
  <si>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</si>
  <si>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</si>
  <si>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</si>
  <si>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</si>
  <si>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</si>
  <si>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</si>
  <si>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</si>
  <si>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</si>
  <si>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</si>
  <si>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</si>
  <si>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</si>
  <si>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</si>
  <si>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</si>
  <si>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</si>
  <si>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</si>
  <si>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</si>
  <si>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</si>
  <si>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</si>
  <si>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</si>
  <si>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</si>
  <si>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</si>
  <si>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</si>
  <si>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</si>
  <si>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</si>
  <si>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</si>
  <si>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</si>
  <si>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</si>
  <si>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</si>
  <si>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</si>
  <si>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</si>
  <si>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</si>
  <si>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</si>
  <si>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</si>
  <si>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</si>
  <si>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</si>
  <si>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</si>
  <si>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</si>
  <si>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</si>
  <si>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</si>
  <si>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</si>
  <si>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</si>
  <si>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</si>
  <si>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</si>
  <si>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</si>
  <si>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</si>
  <si>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</si>
  <si>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</si>
  <si>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</si>
  <si>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</si>
  <si>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</si>
  <si>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</si>
  <si>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</si>
  <si>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</si>
  <si>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</si>
  <si>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</si>
  <si>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</si>
  <si>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</si>
  <si>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</si>
  <si>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</si>
  <si>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</si>
  <si>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</si>
  <si>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</si>
  <si>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</si>
  <si>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</si>
  <si>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</si>
  <si>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</si>
  <si>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</si>
  <si>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</si>
  <si>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</si>
  <si>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</si>
  <si>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</si>
  <si>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</si>
  <si>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</si>
  <si>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</si>
  <si>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</si>
  <si>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</si>
  <si>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</si>
  <si>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</si>
  <si>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</si>
  <si>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</si>
  <si>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</si>
  <si>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</si>
  <si>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</si>
  <si>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</si>
  <si>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</si>
  <si>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</si>
  <si>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</si>
  <si>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</si>
  <si>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</si>
  <si>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</si>
  <si>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</si>
  <si>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</si>
  <si>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</si>
  <si>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</si>
  <si>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</si>
  <si>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</si>
  <si>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</si>
  <si>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</si>
  <si>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</si>
  <si>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</si>
  <si>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</si>
  <si>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</si>
  <si>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</si>
  <si>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</si>
  <si>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</si>
  <si>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</si>
  <si>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</si>
  <si>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</si>
  <si>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</si>
  <si>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</si>
  <si>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</si>
  <si>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</si>
  <si>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</si>
  <si>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</si>
  <si>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</si>
  <si>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</si>
  <si>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</si>
  <si>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</si>
  <si>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</si>
  <si>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</si>
  <si>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</si>
  <si>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</si>
  <si>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</si>
  <si>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</si>
  <si>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</si>
  <si>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</si>
  <si>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</si>
  <si>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</si>
  <si>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</si>
  <si>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</si>
  <si>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</si>
  <si>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</si>
  <si>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</si>
  <si>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</si>
  <si>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</si>
  <si>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</si>
  <si>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</si>
  <si>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</si>
  <si>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</si>
  <si>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</si>
  <si>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</si>
  <si>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</si>
  <si>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</si>
  <si>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</si>
  <si>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</si>
  <si>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</si>
  <si>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</si>
  <si>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</si>
  <si>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</si>
  <si>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</si>
  <si>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</si>
  <si>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</si>
  <si>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</si>
  <si>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</si>
  <si>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</si>
  <si>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</si>
  <si>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</si>
  <si>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</si>
  <si>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</si>
  <si>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</si>
  <si>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</si>
  <si>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</si>
  <si>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</si>
  <si>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</si>
  <si>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</si>
  <si>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</si>
  <si>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</si>
  <si>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</si>
  <si>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</si>
  <si>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</si>
  <si>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</si>
  <si>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</si>
  <si>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</si>
  <si>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</si>
  <si>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</si>
  <si>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</si>
  <si>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</si>
  <si>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</si>
  <si>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</si>
  <si>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</si>
  <si>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</si>
  <si>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</si>
  <si>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</si>
  <si>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</si>
  <si>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</si>
  <si>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</si>
  <si>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</si>
  <si>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</si>
  <si>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</si>
  <si>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</si>
  <si>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</si>
  <si>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</si>
  <si>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</si>
  <si>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</si>
  <si>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</si>
  <si>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</si>
  <si>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</si>
  <si>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</si>
  <si>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</si>
  <si>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</si>
  <si>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</si>
  <si>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</si>
  <si>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</si>
  <si>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</si>
  <si>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</si>
  <si>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</si>
  <si>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</si>
  <si>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</si>
  <si>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</si>
  <si>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</si>
  <si>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</si>
  <si>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</si>
  <si>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</si>
  <si>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</si>
  <si>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</si>
  <si>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</si>
  <si>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</si>
  <si>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</si>
  <si>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</si>
  <si>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</si>
  <si>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</si>
  <si>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</si>
  <si>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</si>
  <si>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</si>
  <si>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</si>
  <si>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</si>
  <si>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</si>
  <si>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</si>
  <si>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</si>
  <si>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</si>
  <si>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</si>
  <si>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</si>
  <si>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</si>
  <si>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</si>
  <si>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</si>
  <si>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</si>
  <si>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</si>
  <si>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</si>
  <si>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</si>
  <si>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</si>
  <si>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</si>
  <si>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</si>
  <si>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</si>
  <si>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</si>
  <si>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</si>
  <si>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</si>
  <si>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</si>
  <si>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</si>
  <si>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</si>
  <si>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</si>
  <si>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</si>
  <si>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</si>
  <si>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</si>
  <si>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</si>
  <si>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</si>
  <si>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</si>
  <si>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</si>
  <si>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</si>
  <si>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</si>
  <si>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</si>
  <si>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</si>
  <si>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</si>
  <si>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</si>
  <si>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</si>
  <si>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</si>
  <si>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</si>
  <si>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</si>
  <si>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</si>
  <si>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</si>
  <si>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</si>
  <si>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</si>
  <si>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</si>
  <si>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</si>
  <si>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</si>
  <si>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</si>
  <si>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</si>
  <si>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</si>
  <si>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</si>
  <si>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</si>
  <si>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</si>
  <si>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</si>
  <si>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</si>
  <si>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</si>
  <si>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</si>
  <si>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</si>
  <si>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</si>
  <si>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</si>
  <si>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</si>
  <si>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</si>
  <si>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</si>
  <si>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</si>
  <si>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</si>
  <si>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</si>
  <si>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</si>
  <si>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</si>
  <si>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</si>
  <si>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</si>
  <si>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</si>
  <si>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</si>
  <si>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</si>
  <si>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</si>
  <si>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</si>
  <si>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</si>
  <si>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</si>
  <si>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</si>
  <si>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</si>
  <si>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</si>
  <si>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</si>
  <si>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</si>
  <si>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</si>
  <si>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</si>
  <si>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</si>
  <si>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</si>
  <si>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</si>
  <si>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</si>
  <si>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</si>
  <si>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</si>
  <si>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</si>
  <si>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</si>
  <si>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</si>
  <si>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</si>
  <si>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</si>
  <si>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</si>
  <si>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</si>
  <si>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</si>
  <si>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</si>
  <si>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</si>
  <si>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</si>
  <si>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</si>
  <si>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</si>
  <si>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</si>
  <si>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</si>
  <si>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</si>
  <si>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</si>
  <si>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</si>
  <si>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</si>
  <si>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</si>
  <si>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</si>
  <si>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</si>
  <si>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</si>
  <si>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</si>
  <si>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</si>
  <si>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</si>
  <si>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</si>
  <si>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</si>
  <si>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</si>
  <si>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</si>
  <si>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</si>
  <si>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</si>
  <si>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</si>
  <si>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</si>
  <si>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</si>
  <si>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</si>
  <si>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</si>
  <si>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</si>
  <si>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</si>
  <si>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</si>
  <si>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</si>
  <si>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</si>
  <si>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</si>
  <si>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</si>
  <si>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</si>
  <si>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</si>
  <si>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</si>
  <si>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</si>
  <si>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</si>
  <si>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</si>
  <si>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</si>
  <si>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</si>
  <si>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</si>
  <si>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</si>
  <si>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</si>
  <si>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</si>
  <si>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</si>
  <si>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</si>
  <si>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</si>
  <si>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</si>
  <si>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</si>
  <si>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</si>
  <si>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</si>
  <si>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</si>
  <si>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</si>
  <si>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</si>
  <si>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</si>
  <si>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</si>
  <si>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</si>
  <si>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</si>
  <si>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</si>
  <si>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</si>
  <si>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</si>
  <si>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</si>
  <si>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</si>
  <si>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</si>
  <si>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</si>
  <si>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</si>
  <si>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</si>
  <si>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</si>
  <si>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</si>
  <si>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</si>
  <si>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</si>
  <si>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</si>
  <si>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</si>
  <si>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</si>
  <si>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</si>
  <si>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</si>
  <si>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</si>
  <si>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</si>
  <si>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</si>
  <si>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</si>
  <si>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</si>
  <si>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</si>
  <si>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</si>
  <si>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</si>
  <si>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</si>
  <si>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</si>
  <si>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</si>
  <si>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</si>
  <si>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</si>
  <si>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</si>
  <si>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</si>
  <si>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</si>
  <si>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</si>
  <si>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</si>
  <si>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</si>
  <si>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</si>
  <si>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</si>
  <si>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</si>
  <si>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</si>
  <si>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</si>
  <si>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</si>
  <si>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</si>
  <si>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</si>
  <si>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</si>
  <si>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</si>
  <si>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</si>
  <si>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</si>
  <si>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</si>
  <si>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</si>
  <si>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</si>
  <si>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</si>
  <si>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</si>
  <si>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</si>
  <si>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</si>
  <si>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</si>
  <si>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</si>
  <si>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</si>
  <si>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</si>
  <si>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</si>
  <si>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</si>
  <si>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</si>
  <si>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</si>
  <si>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</si>
  <si>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</si>
  <si>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</si>
  <si>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</si>
  <si>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</si>
  <si>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</si>
  <si>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</si>
  <si>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</si>
  <si>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</si>
  <si>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</si>
  <si>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</si>
  <si>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</si>
  <si>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</si>
  <si>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</si>
  <si>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</si>
  <si>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</si>
  <si>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</si>
  <si>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</si>
  <si>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</si>
  <si>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</si>
  <si>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</si>
  <si>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</si>
  <si>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</si>
  <si>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</si>
  <si>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</si>
  <si>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</si>
  <si>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</si>
  <si>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</si>
  <si>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</si>
  <si>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</si>
  <si>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</si>
  <si>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</si>
  <si>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</si>
  <si>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</si>
  <si>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</si>
  <si>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</si>
  <si>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</si>
  <si>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</si>
  <si>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</si>
  <si>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</si>
  <si>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</si>
  <si>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</si>
  <si>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</si>
  <si>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</si>
  <si>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</si>
  <si>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</si>
  <si>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</si>
  <si>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</si>
  <si>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</si>
  <si>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</si>
  <si>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</si>
  <si>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</si>
  <si>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</si>
  <si>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</si>
  <si>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</si>
  <si>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</si>
  <si>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</si>
  <si>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</si>
  <si>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</si>
  <si>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</si>
  <si>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</si>
  <si>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</si>
  <si>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</si>
  <si>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</si>
  <si>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</si>
  <si>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</si>
  <si>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</si>
  <si>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</si>
  <si>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</si>
  <si>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</si>
  <si>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</si>
  <si>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</si>
  <si>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</si>
  <si>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</si>
  <si>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</si>
  <si>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</si>
  <si>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</si>
  <si>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</si>
  <si>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</si>
  <si>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</si>
  <si>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</si>
  <si>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</si>
  <si>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</si>
  <si>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</si>
  <si>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</si>
  <si>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</si>
  <si>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</si>
  <si>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</si>
  <si>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</si>
  <si>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</si>
  <si>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</si>
  <si>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</si>
  <si>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</si>
  <si>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</si>
  <si>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</si>
  <si>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</si>
  <si>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</si>
  <si>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</si>
  <si>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</si>
  <si>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</si>
  <si>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</si>
  <si>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</si>
  <si>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</si>
  <si>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</si>
  <si>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</si>
  <si>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</si>
  <si>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</si>
  <si>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</si>
  <si>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</si>
  <si>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</si>
  <si>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</si>
  <si>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</si>
  <si>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</si>
  <si>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</si>
  <si>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</si>
  <si>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</si>
  <si>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</si>
  <si>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</si>
  <si>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</si>
  <si>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</si>
  <si>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</si>
  <si>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</si>
  <si>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</si>
  <si>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</si>
  <si>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</si>
  <si>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</si>
  <si>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</si>
  <si>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</si>
  <si>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</si>
  <si>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</si>
  <si>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</si>
  <si>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</si>
  <si>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</si>
  <si>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</si>
  <si>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</si>
  <si>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</si>
  <si>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</si>
  <si>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</si>
  <si>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</si>
  <si>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</si>
  <si>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</si>
  <si>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</si>
  <si>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</si>
  <si>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</si>
  <si>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</si>
  <si>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</si>
  <si>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</si>
  <si>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</si>
  <si>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</si>
  <si>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</si>
  <si>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</si>
  <si>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</si>
  <si>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</si>
  <si>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</si>
  <si>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</si>
  <si>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</si>
  <si>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</si>
  <si>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</si>
  <si>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</si>
  <si>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</si>
  <si>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</si>
  <si>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</si>
  <si>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</si>
  <si>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</si>
  <si>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</si>
  <si>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</si>
  <si>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</si>
  <si>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</si>
  <si>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</si>
  <si>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</si>
  <si>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</si>
  <si>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</si>
  <si>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</si>
  <si>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</si>
  <si>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</si>
  <si>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</si>
  <si>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</si>
  <si>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</si>
  <si>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</si>
  <si>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</si>
  <si>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</si>
  <si>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</si>
  <si>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</si>
  <si>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</si>
  <si>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</si>
  <si>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</si>
  <si>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</si>
  <si>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</si>
  <si>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</si>
  <si>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</si>
  <si>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</si>
  <si>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</si>
  <si>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</si>
  <si>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</si>
  <si>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</si>
  <si>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</si>
  <si>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</si>
  <si>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</si>
  <si>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</si>
  <si>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</si>
  <si>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</si>
  <si>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</si>
  <si>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</si>
  <si>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</si>
  <si>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</si>
  <si>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</si>
  <si>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</si>
  <si>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</si>
  <si>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</si>
  <si>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</si>
  <si>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</si>
  <si>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</si>
  <si>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</si>
  <si>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</si>
  <si>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</si>
  <si>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</si>
  <si>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</si>
  <si>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</si>
  <si>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</si>
  <si>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</si>
  <si>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</si>
  <si>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</si>
  <si>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</si>
  <si>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</si>
  <si>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</si>
  <si>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</si>
  <si>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</si>
  <si>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</si>
  <si>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</si>
  <si>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</si>
  <si>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</si>
  <si>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</si>
  <si>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</si>
  <si>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</si>
  <si>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</si>
  <si>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</si>
  <si>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</si>
  <si>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</si>
  <si>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</si>
  <si>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</si>
  <si>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</si>
  <si>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</si>
  <si>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</si>
  <si>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</si>
  <si>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</si>
  <si>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</si>
  <si>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</si>
  <si>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</si>
  <si>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</si>
  <si>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</si>
  <si>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</si>
  <si>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</si>
  <si>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</si>
  <si>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</si>
  <si>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</si>
  <si>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</si>
  <si>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</si>
  <si>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</si>
  <si>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</si>
  <si>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</si>
  <si>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</si>
  <si>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</si>
  <si>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</si>
  <si>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</si>
  <si>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</si>
  <si>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</si>
  <si>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</si>
  <si>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</si>
  <si>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</si>
  <si>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</si>
  <si>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</si>
  <si>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</si>
  <si>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</si>
  <si>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</si>
  <si>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</si>
  <si>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</si>
  <si>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</si>
  <si>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</si>
  <si>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</si>
  <si>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</si>
  <si>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</si>
  <si>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</si>
  <si>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</si>
  <si>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</si>
  <si>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</si>
  <si>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</si>
  <si>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</si>
  <si>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</si>
  <si>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</si>
  <si>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</si>
  <si>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</si>
  <si>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</si>
  <si>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</si>
  <si>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</si>
  <si>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</si>
  <si>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</si>
  <si>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</si>
  <si>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</si>
  <si>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</si>
  <si>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</si>
  <si>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</si>
  <si>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</si>
  <si>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</si>
  <si>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</si>
  <si>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</si>
  <si>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</si>
  <si>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</si>
  <si>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</si>
  <si>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</si>
  <si>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</si>
  <si>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</si>
  <si>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</si>
  <si>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</si>
  <si>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</si>
  <si>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</si>
  <si>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</si>
  <si>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</si>
  <si>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</si>
  <si>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</si>
  <si>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</si>
  <si>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</si>
  <si>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</si>
  <si>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</si>
  <si>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</si>
  <si>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</si>
  <si>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</si>
  <si>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</si>
  <si>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</si>
  <si>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</si>
  <si>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</si>
  <si>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</si>
  <si>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</si>
  <si>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</si>
  <si>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</si>
  <si>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</si>
  <si>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</si>
  <si>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</si>
  <si>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</si>
  <si>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</si>
  <si>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</si>
  <si>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</si>
  <si>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</si>
  <si>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</si>
  <si>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</si>
  <si>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</si>
  <si>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</si>
  <si>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</si>
  <si>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</si>
  <si>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</si>
  <si>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</si>
  <si>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</si>
  <si>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</si>
  <si>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</si>
  <si>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</si>
  <si>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</si>
  <si>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</si>
  <si>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</si>
  <si>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</si>
  <si>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</si>
  <si>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</si>
  <si>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</si>
  <si>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</si>
  <si>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</si>
  <si>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</si>
  <si>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</si>
  <si>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</si>
  <si>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</si>
  <si>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</si>
  <si>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</si>
  <si>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</si>
  <si>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</si>
  <si>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</si>
  <si>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</si>
  <si>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</si>
  <si>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</si>
  <si>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</si>
  <si>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</si>
  <si>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</si>
  <si>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</si>
  <si>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</si>
  <si>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</si>
  <si>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</si>
  <si>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</si>
  <si>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</si>
  <si>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</si>
  <si>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</si>
  <si>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</si>
  <si>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</si>
  <si>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</si>
  <si>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</si>
  <si>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</si>
  <si>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</si>
  <si>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</si>
  <si>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</si>
  <si>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</si>
  <si>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</si>
  <si>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</si>
  <si>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</si>
  <si>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</si>
  <si>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</si>
  <si>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</si>
  <si>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</si>
  <si>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</si>
  <si>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</si>
  <si>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</si>
  <si>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</si>
  <si>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</si>
  <si>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</si>
  <si>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</si>
  <si>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</si>
  <si>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</si>
  <si>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</si>
  <si>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</si>
  <si>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</si>
  <si>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</si>
  <si>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</si>
  <si>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</si>
  <si>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</si>
  <si>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</si>
  <si>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</si>
  <si>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</si>
  <si>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</si>
  <si>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</si>
  <si>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</si>
  <si>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</si>
  <si>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</si>
  <si>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</si>
  <si>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</si>
  <si>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</si>
  <si>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</si>
  <si>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</si>
  <si>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</si>
  <si>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</si>
  <si>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</si>
  <si>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</si>
  <si>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</si>
  <si>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</si>
  <si>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</si>
  <si>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</si>
  <si>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</si>
  <si>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</si>
  <si>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</si>
  <si>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</si>
  <si>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</si>
  <si>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</si>
  <si>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</si>
  <si>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</si>
  <si>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</si>
  <si>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</si>
  <si>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</si>
  <si>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</si>
  <si>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</si>
  <si>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</si>
  <si>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</si>
  <si>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</si>
  <si>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</si>
  <si>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</si>
  <si>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</si>
  <si>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</si>
  <si>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</si>
  <si>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</si>
  <si>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</si>
  <si>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</si>
  <si>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</si>
  <si>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</si>
  <si>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</si>
  <si>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</si>
  <si>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</si>
  <si>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</si>
  <si>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</si>
  <si>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</si>
  <si>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</si>
  <si>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</si>
  <si>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</si>
  <si>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</si>
  <si>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</si>
  <si>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</si>
  <si>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</si>
  <si>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</si>
  <si>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</si>
  <si>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</si>
  <si>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</si>
  <si>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</si>
  <si>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</si>
  <si>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</si>
  <si>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</si>
  <si>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</si>
  <si>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</si>
  <si>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</si>
  <si>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</si>
  <si>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</si>
  <si>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</si>
  <si>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</si>
  <si>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</si>
  <si>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</si>
  <si>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</si>
  <si>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</si>
  <si>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</si>
  <si>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</si>
  <si>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</si>
  <si>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</si>
  <si>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</si>
  <si>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</si>
  <si>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</si>
  <si>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</si>
  <si>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</si>
  <si>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</si>
  <si>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</si>
  <si>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</si>
  <si>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</si>
  <si>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</si>
  <si>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</si>
  <si>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</si>
  <si>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</si>
  <si>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</si>
  <si>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</si>
  <si>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</si>
  <si>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</si>
  <si>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</si>
  <si>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</si>
  <si>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</si>
  <si>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</si>
  <si>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</si>
  <si>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</si>
  <si>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</si>
  <si>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</si>
  <si>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</si>
  <si>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</si>
  <si>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</si>
  <si>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</si>
  <si>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</si>
  <si>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</si>
  <si>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</si>
  <si>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</si>
  <si>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</si>
  <si>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</si>
  <si>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</si>
  <si>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</si>
  <si>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</si>
  <si>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</si>
  <si>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</si>
  <si>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</si>
  <si>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</si>
  <si>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</si>
  <si>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</si>
  <si>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</si>
  <si>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</si>
  <si>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</si>
  <si>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</si>
  <si>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</si>
  <si>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</si>
  <si>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</si>
  <si>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</si>
  <si>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</si>
  <si>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</si>
  <si>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</si>
  <si>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</si>
  <si>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</si>
  <si>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</si>
  <si>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</si>
  <si>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</si>
  <si>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</si>
  <si>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</si>
  <si>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</si>
  <si>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</si>
  <si>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</si>
  <si>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</si>
  <si>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</si>
  <si>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</si>
  <si>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</si>
  <si>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</si>
  <si>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</si>
  <si>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</si>
  <si>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</si>
  <si>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</si>
  <si>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</si>
  <si>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</si>
  <si>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</si>
  <si>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</si>
  <si>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</si>
  <si>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</si>
  <si>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</si>
  <si>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</si>
  <si>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</si>
  <si>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</si>
  <si>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</si>
  <si>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</si>
  <si>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</si>
  <si>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</si>
  <si>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</si>
  <si>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</si>
  <si>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</si>
  <si>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</si>
  <si>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</si>
  <si>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</si>
  <si>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</si>
  <si>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</si>
  <si>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</si>
  <si>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</si>
  <si>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</si>
  <si>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</si>
  <si>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</si>
  <si>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</si>
  <si>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</si>
  <si>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</si>
  <si>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</si>
  <si>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</si>
  <si>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</si>
  <si>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</si>
  <si>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</si>
  <si>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</si>
  <si>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</si>
  <si>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</si>
  <si>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</si>
  <si>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</si>
  <si>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</si>
  <si>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</si>
  <si>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</si>
  <si>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</si>
  <si>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</si>
  <si>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</si>
  <si>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</si>
  <si>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</si>
  <si>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</si>
  <si>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</si>
  <si>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</si>
  <si>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</si>
  <si>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</si>
  <si>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</si>
  <si>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</si>
  <si>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</si>
  <si>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</si>
  <si>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</si>
  <si>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</si>
  <si>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</si>
  <si>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</si>
  <si>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</si>
  <si>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</si>
  <si>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</si>
  <si>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</si>
  <si>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</si>
  <si>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</si>
  <si>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</si>
  <si>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</si>
  <si>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</si>
  <si>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</si>
  <si>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</si>
  <si>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</si>
  <si>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</si>
  <si>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</si>
  <si>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</si>
  <si>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</si>
  <si>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</si>
  <si>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</si>
  <si>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</si>
  <si>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</si>
  <si>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</si>
  <si>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</si>
  <si>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</si>
  <si>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</si>
  <si>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</si>
  <si>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</si>
  <si>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</si>
  <si>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</si>
  <si>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</si>
  <si>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</si>
  <si>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</si>
  <si>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</si>
  <si>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</si>
  <si>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</si>
  <si>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</si>
  <si>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</si>
  <si>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</si>
  <si>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</si>
  <si>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</si>
  <si>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</si>
  <si>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</si>
  <si>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</si>
  <si>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</si>
  <si>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</si>
  <si>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</si>
  <si>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</si>
  <si>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</si>
  <si>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</si>
  <si>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</si>
  <si>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</si>
  <si>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</si>
  <si>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</si>
  <si>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</si>
  <si>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</si>
  <si>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</si>
  <si>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</si>
  <si>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</si>
  <si>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</si>
  <si>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</si>
  <si>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</si>
  <si>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</si>
  <si>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</si>
  <si>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</si>
  <si>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</si>
  <si>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</si>
  <si>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</si>
  <si>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</si>
  <si>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</si>
  <si>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</si>
  <si>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</si>
  <si>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</si>
  <si>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</si>
  <si>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</si>
  <si>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</si>
  <si>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</si>
  <si>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</si>
  <si>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</si>
  <si>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</si>
  <si>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</si>
  <si>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</si>
  <si>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</si>
  <si>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</si>
  <si>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</si>
  <si>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</si>
  <si>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</si>
  <si>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</si>
  <si>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</si>
  <si>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</si>
  <si>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</si>
  <si>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</si>
  <si>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</si>
  <si>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</si>
  <si>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</si>
  <si>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</si>
  <si>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</si>
  <si>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</si>
  <si>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</si>
  <si>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</si>
  <si>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</si>
  <si>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</si>
  <si>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</si>
  <si>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</si>
  <si>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</si>
  <si>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</si>
  <si>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</si>
  <si>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</si>
  <si>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</si>
  <si>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</si>
  <si>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</si>
  <si>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</si>
  <si>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</si>
  <si>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</si>
  <si>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</si>
  <si>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</si>
  <si>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</si>
  <si>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</si>
  <si>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</si>
  <si>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</si>
  <si>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</si>
  <si>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</si>
  <si>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</si>
  <si>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</si>
  <si>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</si>
  <si>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</si>
  <si>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</si>
  <si>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</si>
  <si>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</si>
  <si>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</si>
  <si>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</si>
  <si>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</si>
  <si>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</si>
  <si>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</si>
  <si>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</si>
  <si>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</si>
  <si>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</si>
  <si>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</si>
  <si>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</si>
  <si>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</si>
  <si>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</si>
  <si>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</si>
  <si>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</si>
  <si>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</si>
  <si>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</si>
  <si>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</si>
  <si>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</si>
  <si>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</si>
  <si>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</si>
  <si>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</si>
  <si>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</si>
  <si>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</si>
  <si>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</si>
  <si>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</si>
  <si>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</si>
  <si>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</si>
  <si>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</si>
  <si>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</si>
  <si>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</si>
  <si>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</si>
  <si>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</si>
  <si>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</si>
  <si>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</si>
  <si>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</si>
  <si>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</si>
  <si>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</si>
  <si>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</si>
  <si>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</si>
  <si>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</si>
  <si>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</si>
  <si>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</si>
  <si>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</si>
  <si>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</si>
  <si>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</si>
  <si>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</si>
  <si>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</si>
  <si>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</si>
  <si>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</si>
  <si>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</si>
  <si>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</si>
  <si>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</si>
  <si>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</si>
  <si>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</si>
  <si>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</si>
  <si>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</si>
  <si>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</si>
  <si>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</si>
  <si>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</si>
  <si>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</si>
  <si>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</si>
  <si>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</si>
  <si>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</si>
  <si>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</si>
  <si>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</si>
  <si>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</si>
  <si>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</si>
  <si>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</si>
  <si>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</si>
  <si>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</si>
  <si>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</si>
  <si>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</si>
  <si>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</si>
  <si>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</si>
  <si>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</si>
  <si>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</si>
  <si>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</si>
  <si>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</si>
  <si>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</si>
  <si>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</si>
  <si>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</si>
  <si>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</si>
  <si>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</si>
  <si>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</si>
  <si>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</si>
  <si>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</si>
  <si>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</si>
  <si>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</si>
  <si>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</si>
  <si>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</si>
  <si>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</si>
  <si>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</si>
  <si>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</si>
  <si>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</si>
  <si>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</si>
  <si>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</si>
  <si>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</si>
  <si>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</si>
  <si>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</si>
  <si>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</si>
  <si>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</si>
  <si>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</si>
  <si>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</si>
  <si>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</si>
  <si>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</si>
  <si>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</si>
  <si>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</si>
  <si>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</si>
  <si>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</si>
  <si>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</si>
  <si>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</si>
  <si>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</si>
  <si>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</si>
  <si>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</si>
  <si>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</si>
  <si>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</si>
  <si>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</si>
  <si>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</si>
  <si>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</si>
  <si>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</si>
  <si>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</si>
  <si>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</si>
  <si>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</si>
  <si>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</si>
  <si>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</si>
  <si>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</si>
  <si>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</si>
  <si>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</si>
  <si>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</si>
  <si>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</si>
  <si>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</si>
  <si>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</si>
  <si>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</si>
  <si>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</si>
  <si>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</si>
  <si>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</si>
  <si>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</si>
  <si>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</si>
  <si>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</si>
  <si>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</si>
  <si>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</si>
  <si>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</si>
  <si>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</si>
  <si>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</si>
  <si>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</si>
  <si>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</si>
  <si>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</si>
  <si>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</si>
  <si>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</si>
  <si>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</si>
  <si>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</si>
  <si>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</si>
  <si>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</si>
  <si>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</si>
  <si>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</si>
  <si>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</si>
  <si>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</si>
  <si>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</si>
  <si>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</si>
  <si>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</si>
  <si>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</si>
  <si>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</si>
  <si>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</si>
  <si>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</si>
  <si>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</si>
  <si>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</si>
  <si>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</si>
  <si>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</si>
  <si>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</si>
  <si>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</si>
  <si>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</si>
  <si>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</si>
  <si>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</si>
  <si>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</si>
  <si>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</si>
  <si>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</si>
  <si>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</si>
  <si>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</si>
  <si>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</si>
  <si>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</si>
  <si>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</si>
  <si>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</si>
  <si>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</si>
  <si>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</si>
  <si>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</si>
  <si>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</si>
  <si>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</si>
  <si>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</si>
  <si>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</si>
  <si>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</si>
  <si>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</si>
  <si>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</si>
  <si>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</si>
  <si>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</si>
  <si>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</si>
  <si>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</si>
  <si>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</si>
  <si>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</si>
  <si>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</si>
  <si>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</si>
  <si>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</si>
  <si>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</si>
  <si>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</si>
  <si>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</si>
  <si>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</si>
  <si>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</si>
  <si>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</si>
  <si>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</si>
  <si>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</si>
  <si>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</si>
  <si>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</si>
  <si>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</si>
  <si>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</si>
  <si>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</si>
  <si>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</si>
  <si>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</si>
  <si>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</si>
  <si>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</si>
  <si>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</si>
  <si>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</si>
  <si>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</si>
  <si>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</si>
  <si>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</si>
  <si>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</si>
  <si>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</si>
  <si>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</si>
  <si>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</si>
  <si>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</si>
  <si>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</si>
  <si>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</si>
  <si>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</si>
  <si>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</si>
  <si>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</si>
  <si>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</si>
  <si>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</si>
  <si>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</si>
  <si>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</si>
  <si>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</si>
  <si>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</si>
  <si>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</si>
  <si>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</si>
  <si>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</si>
  <si>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</si>
  <si>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</si>
  <si>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</si>
  <si>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</si>
  <si>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</si>
  <si>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</si>
  <si>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</si>
  <si>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</si>
  <si>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</si>
  <si>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</si>
  <si>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</si>
  <si>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</si>
  <si>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</si>
  <si>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</si>
  <si>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</si>
  <si>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</si>
  <si>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</si>
  <si>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</si>
  <si>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</si>
  <si>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</si>
  <si>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</si>
  <si>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</si>
  <si>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</si>
  <si>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</si>
  <si>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</si>
  <si>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</si>
  <si>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</si>
  <si>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</si>
  <si>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</si>
  <si>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</si>
  <si>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</si>
  <si>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</si>
  <si>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</si>
  <si>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</si>
  <si>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</si>
  <si>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</si>
  <si>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</si>
  <si>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</si>
  <si>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</si>
  <si>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</si>
  <si>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</si>
  <si>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</si>
  <si>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</si>
  <si>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</si>
  <si>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</si>
  <si>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</si>
  <si>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</si>
  <si>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</si>
  <si>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</si>
  <si>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</si>
  <si>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</si>
  <si>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</si>
  <si>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</si>
  <si>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</si>
  <si>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</si>
  <si>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</si>
  <si>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</si>
  <si>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</si>
  <si>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</si>
  <si>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</si>
  <si>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</si>
  <si>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</si>
  <si>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</si>
  <si>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</si>
  <si>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</si>
  <si>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</si>
  <si>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</si>
  <si>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</si>
  <si>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</si>
  <si>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</si>
  <si>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</si>
  <si>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</si>
  <si>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</si>
  <si>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</si>
  <si>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</si>
  <si>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</si>
  <si>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</si>
  <si>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</si>
  <si>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</si>
  <si>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</si>
  <si>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</si>
  <si>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</si>
  <si>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</si>
  <si>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</si>
  <si>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</si>
  <si>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</si>
  <si>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</si>
  <si>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</si>
  <si>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</si>
  <si>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</si>
  <si>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</si>
  <si>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</si>
  <si>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</si>
  <si>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</si>
  <si>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</si>
  <si>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</si>
  <si>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</si>
  <si>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</si>
  <si>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</si>
  <si>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</si>
  <si>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</si>
  <si>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</si>
  <si>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</si>
  <si>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</si>
  <si>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</si>
  <si>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</si>
  <si>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</si>
  <si>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</si>
  <si>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</si>
  <si>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</si>
  <si>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</si>
  <si>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</si>
  <si>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</si>
  <si>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</si>
  <si>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</si>
  <si>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</si>
  <si>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</si>
  <si>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</si>
  <si>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</si>
  <si>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</si>
  <si>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</si>
  <si>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</si>
  <si>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</si>
  <si>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</si>
  <si>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</si>
  <si>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</si>
  <si>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</si>
  <si>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</si>
  <si>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</si>
  <si>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</si>
  <si>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</si>
  <si>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</si>
  <si>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</si>
  <si>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</si>
  <si>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</si>
  <si>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</si>
  <si>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</si>
  <si>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</si>
  <si>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</si>
  <si>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</si>
  <si>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</si>
  <si>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</si>
  <si>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</si>
  <si>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</si>
  <si>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</si>
  <si>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</si>
  <si>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</si>
  <si>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</si>
  <si>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</si>
  <si>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</si>
  <si>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</si>
  <si>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</si>
  <si>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</si>
  <si>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</si>
  <si>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</si>
  <si>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</si>
  <si>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</si>
  <si>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</si>
  <si>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</si>
  <si>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</si>
  <si>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</si>
  <si>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</si>
  <si>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</si>
  <si>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</si>
  <si>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</si>
  <si>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</si>
  <si>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</si>
  <si>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</si>
  <si>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</si>
  <si>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</si>
  <si>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</si>
  <si>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</si>
  <si>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</si>
  <si>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</si>
  <si>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</si>
  <si>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</si>
  <si>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</si>
  <si>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</si>
  <si>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</si>
  <si>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</si>
  <si>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</si>
  <si>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</si>
  <si>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</si>
  <si>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</si>
  <si>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</si>
  <si>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</si>
  <si>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</si>
  <si>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</si>
  <si>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</si>
  <si>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</si>
  <si>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</si>
  <si>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</si>
  <si>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</si>
  <si>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</si>
  <si>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</si>
  <si>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</si>
  <si>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</si>
  <si>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</si>
  <si>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</si>
  <si>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</si>
  <si>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</si>
  <si>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</si>
  <si>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</si>
  <si>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</si>
  <si>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</si>
  <si>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</si>
  <si>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</si>
  <si>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</si>
  <si>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</si>
  <si>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</si>
  <si>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</si>
  <si>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</si>
  <si>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</si>
  <si>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</si>
  <si>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</si>
  <si>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</si>
  <si>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</si>
  <si>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</si>
  <si>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</si>
  <si>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</si>
  <si>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</si>
  <si>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</si>
  <si>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</si>
  <si>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</si>
  <si>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</si>
  <si>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</si>
  <si>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</si>
  <si>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</si>
  <si>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</si>
  <si>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</si>
  <si>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</si>
  <si>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</si>
  <si>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</si>
  <si>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</si>
  <si>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</si>
  <si>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</si>
  <si>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</si>
  <si>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</si>
  <si>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</si>
  <si>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</si>
  <si>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</si>
  <si>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</si>
  <si>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</si>
  <si>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</si>
  <si>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</si>
  <si>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</si>
  <si>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</si>
  <si>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</si>
  <si>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</si>
  <si>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</si>
  <si>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</si>
  <si>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</si>
  <si>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</si>
  <si>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</si>
  <si>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</si>
  <si>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</si>
  <si>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</si>
  <si>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</si>
  <si>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</si>
  <si>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</si>
  <si>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</si>
  <si>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</si>
  <si>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</si>
  <si>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</si>
  <si>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</si>
  <si>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</si>
  <si>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</si>
  <si>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</si>
  <si>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</si>
  <si>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</si>
  <si>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</si>
  <si>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</si>
  <si>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</si>
  <si>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</si>
  <si>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</si>
  <si>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</si>
  <si>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</si>
  <si>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</si>
  <si>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</si>
  <si>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</si>
  <si>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</si>
  <si>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</si>
  <si>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</si>
  <si>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</si>
  <si>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</si>
  <si>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</si>
  <si>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</si>
  <si>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</si>
  <si>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</si>
  <si>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</si>
  <si>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</si>
  <si>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</si>
  <si>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</si>
  <si>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</si>
  <si>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</si>
  <si>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</si>
  <si>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</si>
  <si>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</si>
  <si>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</si>
  <si>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</si>
  <si>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</si>
  <si>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</si>
  <si>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</si>
  <si>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</si>
  <si>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</si>
  <si>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</si>
  <si>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</si>
  <si>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</si>
  <si>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</si>
  <si>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</si>
  <si>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</si>
  <si>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</si>
  <si>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</si>
  <si>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</si>
  <si>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</si>
  <si>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</si>
  <si>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</si>
  <si>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</si>
  <si>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</si>
  <si>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</si>
  <si>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</si>
  <si>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</si>
  <si>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</si>
  <si>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</si>
  <si>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</si>
  <si>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</si>
  <si>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</si>
  <si>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</si>
  <si>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</si>
  <si>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</si>
  <si>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</si>
  <si>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</si>
  <si>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</si>
  <si>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</si>
  <si>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</si>
  <si>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</si>
  <si>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</si>
  <si>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</si>
  <si>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</si>
  <si>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</si>
  <si>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</si>
  <si>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</si>
  <si>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</si>
  <si>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</si>
  <si>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</si>
  <si>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</si>
  <si>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</si>
  <si>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</si>
  <si>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</si>
  <si>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</si>
  <si>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</si>
  <si>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</si>
  <si>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</si>
  <si>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</si>
  <si>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</si>
  <si>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</si>
  <si>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</si>
  <si>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</si>
  <si>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</si>
  <si>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</si>
  <si>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</si>
  <si>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</si>
  <si>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</si>
  <si>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</si>
  <si>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</si>
  <si>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</si>
  <si>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</si>
  <si>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</si>
  <si>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</si>
  <si>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</si>
  <si>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</si>
  <si>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</si>
  <si>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</si>
  <si>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</si>
  <si>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</si>
  <si>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</si>
  <si>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</si>
  <si>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</si>
  <si>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</si>
  <si>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</si>
  <si>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</si>
  <si>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</si>
  <si>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</si>
  <si>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</si>
  <si>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</si>
  <si>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</si>
  <si>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</si>
  <si>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</si>
  <si>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</si>
  <si>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</si>
  <si>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</si>
  <si>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</si>
  <si>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</si>
  <si>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</si>
  <si>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</si>
  <si>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</si>
  <si>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</si>
  <si>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</si>
  <si>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</si>
  <si>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</si>
  <si>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</si>
  <si>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</si>
  <si>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</si>
  <si>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</si>
  <si>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</si>
  <si>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</si>
  <si>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</si>
  <si>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</si>
  <si>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</si>
  <si>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</si>
  <si>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</si>
  <si>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</si>
  <si>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</si>
  <si>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</si>
  <si>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</si>
  <si>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</si>
  <si>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</si>
  <si>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</si>
  <si>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</si>
  <si>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</si>
  <si>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</si>
  <si>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</si>
  <si>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</si>
  <si>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</si>
  <si>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</si>
  <si>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</si>
  <si>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</si>
  <si>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</si>
  <si>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</si>
  <si>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</si>
  <si>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</si>
  <si>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</si>
  <si>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</si>
  <si>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</si>
  <si>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</si>
  <si>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</si>
  <si>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</si>
  <si>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</si>
  <si>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</si>
  <si>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</si>
  <si>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</si>
  <si>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</si>
  <si>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</si>
  <si>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</si>
  <si>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</si>
  <si>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</si>
  <si>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</si>
  <si>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</si>
  <si>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</si>
  <si>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</si>
  <si>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</si>
  <si>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</si>
  <si>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</si>
  <si>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</si>
  <si>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</si>
  <si>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</si>
  <si>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</si>
  <si>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</si>
  <si>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</si>
  <si>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</si>
  <si>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</si>
  <si>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</si>
  <si>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</si>
  <si>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</si>
  <si>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</si>
  <si>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</si>
  <si>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</si>
  <si>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</si>
  <si>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</si>
  <si>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</si>
  <si>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</si>
  <si>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</si>
  <si>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</si>
  <si>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</si>
  <si>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</si>
  <si>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</si>
  <si>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</si>
  <si>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</si>
  <si>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</si>
  <si>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</si>
  <si>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</si>
  <si>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</si>
  <si>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</si>
  <si>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</si>
  <si>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</si>
  <si>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</si>
  <si>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</si>
  <si>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</si>
  <si>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</si>
  <si>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</si>
  <si>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</si>
  <si>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</si>
  <si>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</si>
  <si>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</si>
  <si>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</si>
  <si>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</si>
  <si>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</si>
  <si>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</si>
  <si>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</si>
  <si>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</si>
  <si>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</si>
  <si>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</si>
  <si>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</si>
  <si>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</si>
  <si>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</si>
  <si>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</si>
  <si>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</si>
  <si>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</si>
  <si>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</si>
  <si>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</si>
  <si>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</si>
  <si>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</si>
  <si>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</si>
  <si>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</si>
  <si>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</si>
  <si>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</si>
  <si>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</si>
  <si>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</si>
  <si>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</si>
  <si>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</si>
  <si>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</si>
  <si>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</si>
  <si>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</si>
  <si>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</si>
  <si>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</si>
  <si>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</si>
  <si>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</si>
  <si>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</si>
  <si>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</si>
  <si>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</si>
  <si>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</si>
  <si>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</si>
  <si>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</si>
  <si>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</si>
  <si>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</si>
  <si>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</si>
  <si>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</si>
  <si>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</si>
  <si>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</si>
  <si>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</si>
  <si>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</si>
  <si>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</si>
  <si>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</si>
  <si>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</si>
  <si>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</si>
  <si>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</si>
  <si>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</si>
  <si>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</si>
  <si>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</si>
  <si>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</si>
  <si>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</si>
  <si>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</si>
  <si>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</si>
  <si>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</si>
  <si>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</si>
  <si>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</si>
  <si>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</si>
  <si>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</si>
  <si>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</si>
  <si>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</si>
  <si>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</si>
  <si>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</si>
  <si>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</si>
  <si>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</si>
  <si>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</si>
  <si>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</si>
  <si>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</si>
  <si>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</si>
  <si>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</si>
  <si>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</si>
  <si>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</si>
  <si>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</si>
  <si>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</si>
  <si>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</si>
  <si>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</si>
  <si>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</si>
  <si>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</si>
  <si>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</si>
  <si>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</si>
  <si>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</si>
  <si>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</si>
  <si>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</si>
  <si>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</si>
  <si>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</si>
  <si>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</si>
  <si>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</si>
  <si>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</si>
  <si>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</si>
  <si>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</si>
  <si>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</si>
  <si>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</si>
  <si>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</si>
  <si>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</si>
  <si>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</si>
  <si>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</si>
  <si>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</si>
  <si>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</si>
  <si>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</si>
  <si>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</si>
  <si>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</si>
  <si>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</si>
  <si>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</si>
  <si>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</si>
  <si>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</si>
  <si>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</si>
  <si>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</si>
  <si>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</si>
  <si>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</si>
  <si>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</si>
  <si>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</si>
  <si>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</si>
  <si>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</si>
  <si>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</si>
  <si>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</si>
  <si>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</si>
  <si>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</si>
  <si>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</si>
  <si>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</si>
  <si>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</si>
  <si>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</si>
  <si>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</si>
  <si>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</si>
  <si>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</si>
  <si>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</si>
  <si>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</si>
  <si>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</si>
  <si>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</si>
  <si>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</si>
  <si>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</si>
  <si>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</si>
  <si>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</si>
  <si>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</si>
  <si>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</si>
  <si>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</si>
  <si>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</si>
  <si>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</si>
  <si>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</si>
  <si>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</si>
  <si>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</si>
  <si>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</si>
  <si>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</si>
  <si>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</si>
  <si>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</si>
  <si>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</si>
  <si>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</si>
  <si>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</si>
  <si>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</si>
  <si>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</si>
  <si>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</si>
  <si>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</si>
  <si>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</si>
  <si>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</si>
  <si>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</si>
  <si>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</si>
  <si>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</si>
  <si>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</si>
  <si>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</si>
  <si>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</si>
  <si>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</si>
  <si>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</si>
  <si>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</si>
  <si>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</si>
  <si>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</si>
  <si>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</si>
  <si>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</si>
  <si>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</si>
  <si>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</si>
  <si>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</si>
  <si>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</si>
  <si>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</si>
  <si>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</si>
  <si>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</si>
  <si>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</si>
  <si>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</si>
  <si>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</si>
  <si>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</si>
  <si>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</si>
  <si>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</si>
  <si>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</si>
  <si>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</si>
  <si>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</si>
  <si>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</si>
  <si>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</si>
  <si>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</si>
  <si>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</si>
  <si>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</si>
  <si>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</si>
  <si>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</si>
  <si>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</si>
  <si>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</si>
  <si>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</si>
  <si>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</si>
  <si>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</si>
  <si>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</si>
  <si>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</si>
  <si>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</si>
  <si>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</si>
  <si>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</si>
  <si>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</si>
  <si>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</si>
  <si>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</si>
  <si>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</si>
  <si>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</si>
  <si>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</si>
  <si>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</si>
  <si>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</si>
  <si>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</si>
  <si>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</si>
  <si>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</si>
  <si>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</si>
  <si>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</si>
  <si>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</si>
  <si>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</si>
  <si>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</si>
  <si>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</si>
  <si>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</si>
  <si>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</si>
  <si>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</si>
  <si>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</si>
  <si>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</si>
  <si>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</si>
  <si>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</si>
  <si>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</si>
  <si>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</si>
  <si>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</si>
  <si>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</si>
  <si>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</si>
  <si>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</si>
  <si>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</si>
  <si>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</si>
  <si>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</si>
  <si>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</si>
  <si>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</si>
  <si>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</si>
  <si>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</si>
  <si>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</si>
  <si>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</si>
  <si>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</si>
  <si>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</si>
  <si>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</si>
  <si>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</si>
  <si>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</si>
  <si>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</si>
  <si>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</si>
  <si>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</si>
  <si>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</si>
  <si>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</si>
  <si>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</si>
  <si>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</si>
  <si>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</si>
  <si>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</si>
  <si>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</si>
  <si>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</si>
  <si>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</si>
  <si>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</si>
  <si>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</si>
  <si>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</si>
  <si>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</si>
  <si>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</si>
  <si>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</si>
  <si>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</si>
  <si>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</si>
  <si>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</si>
  <si>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</si>
  <si>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</si>
  <si>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</si>
  <si>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</si>
  <si>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</si>
  <si>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</si>
  <si>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</si>
  <si>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</si>
  <si>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</si>
  <si>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</si>
  <si>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</si>
  <si>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</si>
  <si>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</si>
  <si>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</si>
  <si>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</si>
  <si>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</si>
  <si>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</si>
  <si>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</si>
  <si>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</si>
  <si>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</si>
  <si>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</si>
  <si>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</si>
  <si>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</si>
  <si>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</si>
  <si>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</si>
  <si>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</si>
  <si>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</si>
  <si>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</si>
  <si>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</si>
  <si>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</si>
  <si>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</si>
  <si>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</si>
  <si>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</si>
  <si>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</si>
  <si>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</si>
  <si>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</si>
  <si>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</si>
  <si>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</si>
  <si>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</si>
  <si>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</si>
  <si>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</si>
  <si>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</si>
  <si>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</si>
  <si>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</si>
  <si>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</si>
  <si>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</si>
  <si>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</si>
  <si>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</si>
  <si>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</si>
  <si>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</si>
  <si>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</si>
  <si>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</si>
  <si>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</si>
  <si>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</si>
  <si>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</si>
  <si>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</si>
  <si>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</si>
  <si>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</si>
  <si>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</si>
  <si>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</si>
  <si>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</si>
  <si>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</si>
  <si>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</si>
  <si>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</si>
  <si>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</si>
  <si>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</si>
  <si>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</si>
  <si>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</si>
  <si>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</si>
  <si>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</si>
  <si>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</si>
  <si>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</si>
  <si>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</si>
  <si>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</si>
  <si>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</si>
  <si>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</si>
  <si>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</si>
  <si>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</si>
  <si>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</si>
  <si>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</si>
  <si>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</si>
  <si>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</si>
  <si>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</si>
  <si>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</si>
  <si>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</si>
  <si>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</si>
  <si>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</si>
  <si>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</si>
  <si>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</si>
  <si>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</si>
  <si>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</si>
  <si>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</si>
  <si>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</si>
  <si>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</si>
  <si>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</si>
  <si>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</si>
  <si>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</si>
  <si>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</si>
  <si>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</si>
  <si>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</si>
  <si>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</si>
  <si>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</si>
  <si>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</si>
  <si>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</si>
  <si>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</si>
  <si>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</si>
  <si>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</si>
  <si>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</si>
  <si>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</si>
  <si>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</si>
  <si>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</si>
  <si>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</si>
  <si>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</si>
  <si>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</si>
  <si>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</si>
  <si>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</si>
  <si>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</si>
  <si>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</si>
  <si>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</si>
  <si>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</si>
  <si>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</si>
  <si>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</si>
  <si>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</si>
  <si>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</si>
  <si>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</si>
  <si>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</si>
  <si>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</si>
  <si>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</si>
  <si>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</si>
  <si>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</si>
  <si>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</si>
  <si>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</si>
  <si>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</si>
  <si>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</si>
  <si>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</si>
  <si>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</si>
  <si>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</si>
  <si>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</si>
  <si>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</si>
  <si>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</si>
  <si>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</si>
  <si>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</si>
  <si>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</si>
  <si>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</si>
  <si>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</si>
  <si>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</si>
  <si>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</si>
  <si>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</si>
  <si>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</si>
  <si>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</si>
  <si>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</si>
  <si>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</si>
  <si>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</si>
  <si>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</si>
  <si>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</si>
  <si>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</si>
  <si>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</si>
  <si>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</si>
  <si>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</si>
  <si>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</si>
  <si>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</si>
  <si>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</si>
  <si>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</si>
  <si>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</si>
  <si>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</si>
  <si>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</si>
  <si>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</si>
  <si>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</si>
  <si>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</si>
  <si>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</si>
  <si>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</si>
  <si>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</si>
  <si>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</si>
  <si>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</si>
  <si>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</si>
  <si>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</si>
  <si>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</si>
  <si>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</si>
  <si>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</si>
  <si>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</si>
  <si>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</si>
  <si>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</si>
  <si>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</si>
  <si>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</si>
  <si>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</si>
  <si>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</si>
  <si>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</si>
  <si>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</si>
  <si>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</si>
  <si>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</si>
  <si>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</si>
  <si>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</si>
  <si>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</si>
  <si>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</si>
  <si>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</si>
  <si>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</si>
  <si>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</si>
  <si>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</si>
  <si>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</si>
  <si>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</si>
  <si>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</si>
  <si>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</si>
  <si>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</si>
  <si>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</si>
  <si>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</si>
  <si>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</si>
  <si>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</si>
  <si>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</si>
  <si>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</si>
  <si>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</si>
  <si>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</si>
  <si>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</si>
  <si>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</si>
  <si>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</si>
  <si>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</si>
  <si>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</si>
  <si>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</si>
  <si>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</si>
  <si>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</si>
  <si>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</si>
  <si>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</si>
  <si>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</si>
  <si>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</si>
  <si>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</si>
  <si>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</si>
  <si>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</si>
  <si>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</si>
  <si>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</si>
  <si>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</si>
  <si>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</si>
  <si>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</si>
  <si>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</si>
  <si>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</si>
  <si>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</si>
  <si>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</si>
  <si>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</si>
  <si>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</si>
  <si>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</si>
  <si>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</si>
  <si>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</si>
  <si>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</si>
  <si>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</si>
  <si>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</si>
  <si>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</si>
  <si>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</si>
  <si>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</si>
  <si>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</si>
  <si>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</si>
  <si>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</si>
  <si>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</si>
  <si>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</si>
  <si>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</si>
  <si>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</si>
  <si>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</si>
  <si>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</si>
  <si>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</si>
  <si>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</si>
  <si>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</si>
  <si>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</si>
  <si>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</si>
  <si>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</si>
  <si>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</si>
  <si>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</si>
  <si>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</si>
  <si>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</si>
  <si>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</si>
  <si>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</si>
  <si>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</si>
  <si>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</si>
  <si>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</si>
  <si>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</si>
  <si>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</si>
  <si>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</si>
  <si>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</si>
  <si>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</si>
  <si>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</si>
  <si>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</si>
  <si>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</si>
  <si>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</si>
  <si>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</si>
  <si>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</si>
  <si>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</si>
  <si>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</si>
  <si>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</si>
  <si>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</si>
  <si>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</si>
  <si>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</si>
  <si>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</si>
  <si>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</si>
  <si>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</si>
  <si>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</si>
  <si>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</si>
  <si>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</si>
  <si>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</si>
  <si>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</si>
  <si>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</si>
  <si>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</si>
  <si>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</si>
  <si>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</si>
  <si>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</si>
  <si>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</si>
  <si>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</si>
  <si>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</si>
  <si>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</si>
  <si>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</si>
  <si>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</si>
  <si>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</si>
  <si>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</si>
  <si>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</si>
  <si>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</si>
  <si>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</si>
  <si>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</si>
  <si>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</si>
  <si>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</si>
  <si>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</si>
  <si>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</si>
  <si>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</si>
  <si>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</si>
  <si>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</si>
  <si>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</si>
  <si>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</si>
  <si>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</si>
  <si>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</si>
  <si>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</si>
  <si>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</si>
  <si>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</si>
  <si>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</si>
  <si>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</si>
  <si>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</si>
  <si>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</si>
  <si>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</si>
  <si>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</si>
  <si>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</si>
  <si>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</si>
  <si>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</si>
  <si>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</si>
  <si>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</si>
  <si>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</si>
  <si>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</si>
  <si>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</si>
  <si>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</si>
  <si>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</si>
  <si>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</si>
  <si>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</si>
  <si>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</si>
  <si>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</si>
  <si>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</si>
  <si>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</si>
  <si>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</si>
  <si>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</si>
  <si>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</si>
  <si>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</si>
  <si>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</si>
  <si>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</si>
  <si>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</si>
  <si>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</si>
  <si>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</si>
  <si>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</si>
  <si>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</si>
  <si>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</si>
  <si>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</si>
  <si>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</si>
  <si>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</si>
  <si>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</si>
  <si>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</si>
  <si>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</si>
  <si>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</si>
  <si>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</si>
  <si>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</si>
  <si>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</si>
  <si>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</si>
  <si>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</si>
  <si>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</si>
  <si>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</si>
  <si>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</si>
  <si>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</si>
  <si>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</si>
  <si>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</si>
  <si>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</si>
  <si>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</si>
  <si>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</si>
  <si>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</si>
  <si>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</si>
  <si>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</si>
  <si>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</si>
  <si>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</si>
  <si>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</si>
  <si>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</si>
  <si>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</si>
  <si>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</si>
  <si>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</si>
  <si>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</si>
  <si>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</si>
  <si>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</si>
  <si>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</si>
  <si>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</si>
  <si>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</si>
  <si>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</si>
  <si>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</si>
  <si>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</si>
  <si>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</si>
  <si>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</si>
  <si>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</si>
  <si>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</si>
  <si>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</si>
  <si>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</si>
  <si>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</si>
  <si>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</si>
  <si>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</si>
  <si>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</si>
  <si>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</si>
  <si>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</si>
  <si>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</si>
  <si>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</si>
  <si>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</si>
  <si>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</si>
  <si>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</si>
  <si>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</si>
  <si>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</si>
  <si>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</si>
  <si>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</si>
  <si>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</si>
  <si>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</si>
  <si>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</si>
  <si>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</si>
  <si>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</si>
  <si>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</si>
  <si>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</si>
  <si>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</si>
  <si>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</si>
  <si>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</si>
  <si>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</si>
  <si>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</si>
  <si>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</si>
  <si>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</si>
  <si>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</si>
  <si>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</si>
  <si>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</si>
  <si>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</si>
  <si>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</si>
  <si>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</si>
  <si>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</si>
  <si>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</si>
  <si>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</si>
  <si>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</si>
  <si>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</si>
  <si>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</si>
  <si>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</si>
  <si>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</si>
  <si>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</si>
  <si>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</si>
  <si>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</si>
  <si>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</si>
  <si>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</si>
  <si>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</si>
  <si>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</si>
  <si>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</si>
  <si>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</si>
  <si>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</si>
  <si>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</si>
  <si>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</si>
  <si>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</si>
  <si>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</si>
  <si>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</si>
  <si>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</si>
  <si>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</si>
  <si>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</si>
  <si>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</si>
  <si>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</si>
  <si>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</si>
  <si>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</si>
  <si>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</si>
  <si>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</si>
  <si>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</si>
  <si>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</si>
  <si>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</si>
  <si>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</si>
  <si>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</si>
  <si>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</si>
  <si>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</si>
  <si>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</si>
  <si>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</si>
  <si>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</si>
  <si>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</si>
  <si>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</si>
  <si>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</si>
  <si>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</si>
  <si>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</si>
  <si>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</si>
  <si>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</si>
  <si>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</si>
  <si>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</si>
  <si>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</si>
  <si>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</si>
  <si>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</si>
  <si>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</si>
  <si>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</si>
  <si>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</si>
  <si>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</si>
  <si>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</si>
  <si>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</si>
  <si>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</si>
  <si>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</si>
  <si>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</si>
  <si>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</si>
  <si>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</si>
  <si>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</si>
  <si>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</si>
  <si>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</si>
  <si>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</si>
  <si>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</si>
  <si>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</si>
  <si>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</si>
  <si>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</si>
  <si>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</si>
  <si>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</si>
  <si>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</si>
  <si>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</si>
  <si>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</si>
  <si>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</si>
  <si>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</si>
  <si>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</si>
  <si>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</si>
  <si>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</si>
  <si>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</si>
  <si>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</si>
  <si>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</si>
  <si>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</si>
  <si>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</si>
  <si>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</si>
  <si>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</si>
  <si>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</si>
  <si>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</si>
  <si>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</si>
  <si>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</si>
  <si>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</si>
  <si>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</si>
  <si>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</si>
  <si>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</si>
  <si>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</si>
  <si>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</si>
  <si>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</si>
  <si>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</si>
  <si>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</si>
  <si>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</si>
  <si>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</si>
  <si>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</si>
  <si>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</si>
  <si>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</si>
  <si>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</si>
  <si>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</si>
  <si>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</si>
  <si>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</si>
  <si>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</si>
  <si>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</si>
  <si>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</si>
  <si>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</si>
  <si>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</si>
  <si>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</si>
  <si>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</si>
  <si>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</si>
  <si>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</si>
  <si>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</si>
  <si>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</si>
  <si>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</si>
  <si>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</si>
  <si>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</si>
  <si>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</si>
  <si>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</si>
  <si>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</si>
  <si>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</si>
  <si>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</si>
  <si>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</si>
  <si>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</si>
  <si>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</si>
  <si>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</si>
  <si>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</si>
  <si>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</si>
  <si>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</si>
  <si>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</si>
  <si>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</si>
  <si>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</si>
  <si>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</si>
  <si>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</si>
  <si>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</si>
  <si>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</si>
  <si>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</si>
  <si>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</si>
  <si>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</si>
  <si>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</si>
  <si>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</si>
  <si>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</si>
  <si>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</si>
  <si>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</si>
  <si>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</si>
  <si>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</si>
  <si>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</si>
  <si>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</si>
  <si>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</si>
  <si>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</si>
  <si>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</si>
  <si>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</si>
  <si>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</si>
  <si>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</si>
  <si>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</si>
  <si>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</si>
  <si>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</si>
  <si>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</si>
  <si>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</si>
  <si>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</si>
  <si>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</si>
  <si>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</si>
  <si>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</si>
  <si>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</si>
  <si>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</si>
  <si>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</si>
  <si>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</si>
  <si>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</si>
  <si>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</si>
  <si>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</si>
  <si>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</si>
  <si>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</si>
  <si>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</si>
  <si>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</si>
  <si>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</si>
  <si>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</si>
  <si>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</si>
  <si>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</si>
  <si>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</si>
  <si>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</si>
  <si>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</si>
  <si>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</si>
  <si>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</si>
  <si>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</si>
  <si>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</si>
  <si>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</si>
  <si>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</si>
  <si>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</si>
  <si>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</si>
  <si>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</si>
  <si>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</si>
  <si>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</si>
  <si>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</si>
  <si>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</si>
  <si>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</si>
  <si>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</si>
  <si>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</si>
  <si>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</si>
  <si>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</si>
  <si>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</si>
  <si>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</si>
  <si>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</si>
  <si>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</si>
  <si>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</si>
  <si>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</si>
  <si>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</si>
  <si>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</si>
  <si>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</si>
  <si>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</si>
  <si>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</si>
  <si>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</si>
  <si>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</si>
  <si>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</si>
  <si>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</si>
  <si>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</si>
  <si>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</si>
  <si>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</si>
  <si>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</si>
  <si>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</si>
  <si>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</si>
  <si>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</si>
  <si>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</si>
  <si>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</si>
  <si>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</si>
  <si>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</si>
  <si>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</si>
  <si>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</si>
  <si>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</si>
  <si>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</si>
  <si>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</si>
  <si>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</si>
  <si>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</si>
  <si>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</si>
  <si>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</si>
  <si>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</si>
  <si>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</si>
  <si>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</si>
  <si>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</si>
  <si>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</si>
  <si>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</si>
  <si>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</si>
  <si>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</si>
  <si>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</si>
  <si>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</si>
  <si>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</si>
  <si>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</si>
  <si>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</si>
  <si>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</si>
  <si>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</si>
  <si>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</si>
  <si>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</si>
  <si>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</si>
  <si>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</si>
  <si>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</si>
  <si>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</si>
  <si>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</si>
  <si>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</si>
  <si>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</si>
  <si>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</si>
  <si>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</si>
  <si>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</si>
  <si>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</si>
  <si>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</si>
  <si>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</si>
  <si>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</si>
  <si>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</si>
  <si>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</si>
  <si>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</si>
  <si>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</si>
  <si>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</si>
  <si>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</si>
  <si>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</si>
  <si>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</si>
  <si>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</si>
  <si>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</si>
  <si>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</si>
  <si>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</si>
  <si>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</si>
  <si>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</si>
  <si>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</si>
  <si>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</si>
  <si>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</si>
  <si>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</si>
  <si>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</si>
  <si>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</si>
  <si>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</si>
  <si>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</si>
  <si>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</si>
  <si>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</si>
  <si>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</si>
  <si>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</si>
  <si>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</si>
  <si>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</si>
  <si>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</si>
  <si>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</si>
  <si>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</si>
  <si>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</si>
  <si>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</si>
  <si>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</si>
  <si>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</si>
  <si>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</si>
  <si>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</si>
  <si>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</si>
  <si>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</si>
  <si>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</si>
  <si>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</si>
  <si>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</si>
  <si>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</si>
  <si>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</si>
  <si>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</si>
  <si>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</si>
  <si>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</si>
  <si>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</si>
  <si>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</si>
  <si>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</si>
  <si>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</si>
  <si>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</si>
  <si>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</si>
  <si>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</si>
  <si>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</si>
  <si>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</si>
  <si>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</si>
  <si>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</si>
  <si>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</si>
  <si>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</si>
  <si>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</si>
  <si>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</si>
  <si>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</si>
  <si>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</si>
  <si>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</si>
  <si>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</si>
  <si>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</si>
  <si>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</si>
  <si>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</si>
  <si>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</si>
  <si>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</si>
  <si>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</si>
  <si>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</si>
  <si>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</si>
  <si>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</si>
  <si>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</si>
  <si>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</si>
  <si>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</si>
  <si>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</si>
  <si>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</si>
  <si>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</si>
  <si>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</si>
  <si>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</si>
  <si>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</si>
  <si>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</si>
  <si>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</si>
  <si>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</si>
  <si>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</si>
  <si>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</si>
  <si>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</si>
  <si>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</si>
  <si>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</si>
  <si>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</si>
  <si>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</si>
  <si>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</si>
  <si>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</si>
  <si>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</si>
  <si>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</si>
  <si>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</si>
  <si>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</si>
  <si>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</si>
  <si>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</si>
  <si>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</si>
  <si>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</si>
  <si>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</si>
  <si>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</si>
  <si>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</si>
  <si>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</si>
  <si>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</si>
  <si>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</si>
  <si>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</si>
  <si>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</si>
  <si>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</si>
  <si>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</si>
  <si>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</si>
  <si>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</si>
  <si>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</si>
  <si>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</si>
  <si>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</si>
  <si>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</si>
  <si>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</si>
  <si>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</si>
  <si>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</si>
  <si>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</si>
  <si>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</si>
  <si>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</si>
  <si>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</si>
  <si>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</si>
  <si>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</si>
  <si>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</si>
  <si>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</si>
  <si>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</si>
  <si>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</si>
  <si>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</si>
  <si>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</si>
  <si>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</si>
  <si>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</si>
  <si>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</si>
  <si>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</si>
  <si>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</si>
  <si>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</si>
  <si>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</si>
  <si>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</si>
  <si>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</si>
  <si>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</si>
  <si>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</si>
  <si>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</si>
  <si>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</si>
  <si>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</si>
  <si>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</si>
  <si>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</si>
  <si>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</si>
  <si>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</si>
  <si>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</si>
  <si>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</si>
  <si>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</si>
  <si>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</si>
  <si>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</si>
  <si>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</si>
  <si>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</si>
  <si>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</si>
  <si>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</si>
  <si>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</si>
  <si>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</si>
  <si>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</si>
  <si>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</si>
  <si>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</si>
  <si>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</si>
  <si>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</si>
  <si>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</si>
  <si>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</si>
  <si>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</si>
  <si>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</si>
  <si>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</si>
  <si>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</si>
  <si>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</si>
  <si>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</si>
  <si>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</si>
  <si>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</si>
  <si>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</si>
  <si>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</si>
  <si>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</si>
  <si>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</si>
  <si>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</si>
  <si>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</si>
  <si>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</si>
  <si>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</si>
  <si>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</si>
  <si>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</si>
  <si>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</si>
  <si>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</si>
  <si>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</si>
  <si>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</si>
  <si>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</si>
  <si>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</si>
  <si>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</si>
  <si>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</si>
  <si>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</si>
  <si>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</si>
  <si>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</si>
  <si>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</si>
  <si>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</si>
  <si>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</si>
  <si>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</si>
  <si>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</si>
  <si>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</si>
  <si>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</si>
  <si>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</si>
  <si>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</si>
  <si>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</si>
  <si>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</si>
  <si>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</si>
  <si>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</si>
  <si>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</si>
  <si>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</si>
  <si>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</si>
  <si>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</si>
  <si>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</si>
  <si>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</si>
  <si>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</si>
  <si>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</si>
  <si>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</si>
  <si>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</si>
  <si>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</si>
  <si>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</si>
  <si>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</si>
  <si>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</si>
  <si>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</si>
  <si>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</si>
  <si>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</si>
  <si>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</si>
  <si>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</si>
  <si>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</si>
  <si>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</si>
  <si>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</si>
  <si>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</si>
  <si>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</si>
  <si>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</si>
  <si>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</si>
  <si>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</si>
  <si>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</si>
  <si>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</si>
  <si>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</si>
  <si>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</si>
  <si>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</si>
  <si>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</si>
  <si>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</si>
  <si>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</si>
  <si>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</si>
  <si>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</si>
  <si>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</si>
  <si>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</si>
  <si>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</si>
  <si>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</si>
  <si>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</si>
  <si>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</si>
  <si>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</si>
  <si>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</si>
  <si>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</si>
  <si>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</si>
  <si>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</si>
  <si>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</si>
  <si>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</si>
  <si>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</si>
  <si>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</si>
  <si>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</si>
  <si>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</si>
  <si>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</si>
  <si>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</si>
  <si>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</si>
  <si>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</si>
  <si>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</si>
  <si>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</si>
  <si>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</si>
  <si>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</si>
  <si>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</si>
  <si>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</si>
  <si>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</si>
  <si>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</si>
  <si>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</si>
  <si>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</si>
  <si>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</si>
  <si>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</si>
  <si>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</si>
  <si>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</si>
  <si>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</si>
  <si>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</si>
  <si>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</si>
  <si>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</si>
  <si>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</si>
  <si>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</si>
  <si>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</si>
  <si>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</si>
  <si>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</si>
  <si>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</si>
  <si>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</si>
  <si>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</si>
  <si>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</si>
  <si>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</si>
  <si>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</si>
  <si>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</si>
  <si>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</si>
  <si>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</si>
  <si>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</si>
  <si>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</si>
  <si>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</si>
  <si>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</si>
  <si>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</si>
  <si>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</si>
  <si>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</si>
  <si>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</si>
  <si>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</si>
  <si>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</si>
  <si>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</si>
  <si>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</si>
  <si>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</si>
  <si>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</si>
  <si>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</si>
  <si>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</si>
  <si>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</si>
  <si>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</si>
  <si>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</si>
  <si>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</si>
  <si>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</si>
  <si>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</si>
  <si>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</si>
  <si>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</si>
  <si>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</si>
  <si>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</si>
  <si>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</si>
  <si>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</si>
  <si>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</si>
  <si>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</si>
  <si>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</si>
  <si>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</si>
  <si>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</si>
  <si>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</si>
  <si>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</si>
  <si>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</si>
  <si>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</si>
  <si>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</si>
  <si>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</si>
  <si>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</si>
  <si>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</si>
  <si>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</si>
  <si>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</si>
  <si>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</si>
  <si>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</si>
  <si>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</si>
  <si>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</si>
  <si>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</si>
  <si>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</si>
  <si>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</si>
  <si>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</si>
  <si>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</si>
  <si>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</si>
  <si>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</si>
  <si>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</si>
  <si>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</si>
  <si>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</si>
  <si>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</si>
  <si>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</si>
  <si>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</si>
  <si>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</si>
  <si>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</si>
  <si>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</si>
  <si>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</si>
  <si>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</si>
  <si>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</si>
  <si>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</si>
  <si>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</si>
  <si>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</si>
  <si>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</si>
  <si>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</si>
  <si>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</si>
  <si>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</si>
  <si>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</si>
  <si>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</si>
  <si>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</si>
  <si>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</si>
  <si>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</si>
  <si>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</si>
  <si>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</si>
  <si>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</si>
  <si>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</si>
  <si>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</si>
  <si>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</si>
  <si>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</si>
  <si>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</si>
  <si>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</si>
  <si>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</si>
  <si>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</si>
  <si>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</si>
  <si>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</si>
  <si>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</si>
  <si>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</si>
  <si>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</si>
  <si>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</si>
  <si>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</si>
  <si>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</si>
  <si>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</si>
  <si>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</si>
  <si>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</si>
  <si>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</si>
  <si>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</si>
  <si>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</si>
  <si>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</si>
  <si>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</si>
  <si>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</si>
  <si>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</si>
  <si>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</si>
  <si>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</si>
  <si>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</si>
  <si>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</si>
  <si>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</si>
  <si>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</si>
  <si>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</si>
  <si>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</si>
  <si>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</si>
  <si>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</si>
  <si>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</si>
  <si>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</si>
  <si>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</si>
  <si>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</si>
  <si>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</si>
  <si>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</si>
  <si>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</si>
  <si>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</si>
  <si>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</si>
  <si>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</si>
  <si>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</si>
  <si>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</si>
  <si>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</si>
  <si>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</si>
  <si>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</si>
  <si>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</si>
  <si>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</si>
  <si>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</si>
  <si>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</si>
  <si>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</si>
  <si>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</si>
  <si>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</si>
  <si>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</si>
  <si>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</si>
  <si>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</si>
  <si>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</si>
  <si>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</si>
  <si>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</si>
  <si>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</si>
  <si>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</si>
  <si>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</si>
  <si>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</si>
  <si>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</si>
  <si>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</si>
  <si>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</si>
  <si>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</si>
  <si>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</si>
  <si>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</si>
  <si>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</si>
  <si>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</si>
  <si>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</si>
  <si>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</si>
  <si>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</si>
  <si>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</si>
  <si>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</si>
  <si>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</si>
  <si>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</si>
  <si>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</si>
  <si>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</si>
  <si>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</si>
  <si>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</si>
  <si>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</si>
  <si>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</si>
  <si>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</si>
  <si>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</si>
  <si>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</si>
  <si>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</si>
  <si>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</si>
  <si>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</si>
  <si>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</si>
  <si>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</si>
  <si>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</si>
  <si>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</si>
  <si>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</si>
  <si>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</si>
  <si>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</si>
  <si>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</si>
  <si>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</si>
  <si>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</si>
  <si>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</si>
  <si>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</si>
  <si>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</si>
  <si>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</si>
  <si>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</si>
  <si>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</si>
  <si>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</si>
  <si>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</si>
  <si>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</si>
  <si>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</si>
  <si>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</si>
  <si>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</si>
  <si>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</si>
  <si>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</si>
  <si>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</si>
  <si>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</si>
  <si>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</si>
  <si>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</si>
  <si>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</si>
  <si>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</si>
  <si>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</si>
  <si>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</si>
  <si>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</si>
  <si>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</si>
  <si>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</si>
  <si>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</si>
  <si>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</si>
  <si>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</si>
  <si>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</si>
  <si>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</si>
  <si>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</si>
  <si>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</si>
  <si>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</si>
  <si>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</si>
  <si>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</si>
  <si>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</si>
  <si>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</si>
  <si>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</si>
  <si>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</si>
  <si>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</si>
  <si>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</si>
  <si>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</si>
  <si>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</si>
  <si>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</si>
  <si>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</si>
  <si>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</si>
  <si>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</si>
  <si>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</si>
  <si>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</si>
  <si>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</si>
  <si>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</si>
  <si>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</si>
  <si>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</si>
  <si>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</si>
  <si>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</si>
  <si>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</si>
  <si>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</si>
  <si>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</si>
  <si>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</si>
  <si>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</si>
  <si>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</si>
  <si>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</si>
  <si>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</si>
  <si>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</si>
  <si>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</si>
  <si>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</si>
  <si>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</si>
  <si>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</si>
  <si>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</si>
  <si>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</si>
  <si>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</si>
  <si>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</si>
  <si>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</si>
  <si>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</si>
  <si>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</si>
  <si>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</si>
  <si>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</si>
  <si>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</si>
  <si>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</si>
  <si>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</si>
  <si>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</si>
  <si>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</si>
  <si>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</si>
  <si>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</si>
  <si>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</si>
  <si>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</si>
  <si>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</si>
  <si>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</si>
  <si>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</si>
  <si>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</si>
  <si>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</si>
  <si>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</si>
  <si>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</si>
  <si>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</si>
  <si>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</si>
  <si>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</si>
  <si>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</si>
  <si>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</si>
  <si>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</si>
  <si>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</si>
  <si>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</si>
  <si>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</si>
  <si>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</si>
  <si>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</si>
  <si>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</si>
  <si>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</si>
  <si>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</si>
  <si>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</si>
  <si>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</si>
  <si>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</si>
  <si>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</si>
  <si>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</si>
  <si>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</si>
  <si>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</si>
  <si>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</si>
  <si>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</si>
  <si>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</si>
  <si>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</si>
  <si>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</si>
  <si>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</si>
  <si>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</si>
  <si>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</si>
  <si>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</si>
  <si>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</si>
  <si>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</si>
  <si>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</si>
  <si>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</si>
  <si>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</si>
  <si>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</si>
  <si>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</si>
  <si>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</si>
  <si>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</si>
  <si>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</si>
  <si>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</si>
  <si>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</si>
  <si>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</si>
  <si>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</si>
  <si>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</si>
  <si>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</si>
  <si>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</si>
  <si>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</si>
  <si>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</si>
  <si>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</si>
  <si>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</si>
  <si>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</si>
  <si>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</si>
  <si>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</si>
  <si>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</si>
  <si>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</si>
  <si>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</si>
  <si>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</si>
  <si>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</si>
  <si>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</si>
  <si>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</si>
  <si>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</si>
  <si>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</si>
  <si>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</si>
  <si>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</si>
  <si>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</si>
  <si>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</si>
  <si>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</si>
  <si>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</si>
  <si>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</si>
  <si>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</si>
  <si>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</si>
  <si>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</si>
  <si>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</si>
  <si>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</si>
  <si>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</si>
  <si>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</si>
  <si>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</si>
  <si>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</si>
  <si>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</si>
  <si>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</si>
  <si>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</si>
  <si>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</si>
  <si>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</si>
  <si>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</si>
  <si>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</si>
  <si>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</si>
  <si>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</si>
  <si>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</si>
  <si>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</si>
  <si>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</si>
  <si>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</si>
  <si>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</si>
  <si>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</si>
  <si>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</si>
  <si>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</si>
  <si>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</si>
  <si>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</si>
  <si>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</si>
  <si>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</si>
  <si>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</si>
  <si>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</si>
  <si>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</si>
  <si>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</si>
  <si>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</si>
  <si>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</si>
  <si>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</si>
  <si>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</si>
  <si>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</si>
  <si>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</si>
  <si>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</si>
  <si>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</si>
  <si>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</si>
  <si>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</si>
  <si>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</si>
  <si>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</si>
  <si>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</si>
  <si>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</si>
  <si>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</si>
  <si>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</si>
  <si>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</si>
  <si>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</si>
  <si>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</si>
  <si>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</si>
  <si>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</si>
  <si>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</si>
  <si>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</si>
  <si>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</si>
  <si>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</si>
  <si>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</si>
  <si>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</si>
  <si>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</si>
  <si>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</si>
  <si>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</si>
  <si>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</si>
  <si>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</si>
  <si>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</si>
  <si>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</si>
  <si>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</si>
  <si>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</si>
  <si>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</si>
  <si>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</si>
  <si>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</si>
  <si>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</si>
  <si>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</si>
  <si>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</si>
  <si>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</si>
  <si>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</si>
  <si>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</si>
  <si>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</si>
  <si>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</si>
  <si>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</si>
  <si>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</si>
  <si>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</si>
  <si>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</si>
  <si>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</si>
  <si>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</si>
  <si>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</si>
  <si>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</si>
  <si>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</si>
  <si>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</si>
  <si>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</si>
  <si>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</si>
  <si>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</si>
  <si>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</si>
  <si>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</si>
  <si>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</si>
  <si>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</si>
  <si>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</si>
  <si>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</si>
  <si>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</si>
  <si>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</si>
  <si>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</si>
  <si>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</si>
  <si>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</si>
  <si>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</si>
  <si>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</si>
  <si>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</si>
  <si>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</si>
  <si>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</si>
  <si>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</si>
  <si>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</si>
  <si>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</si>
  <si>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</si>
  <si>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</si>
  <si>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</si>
  <si>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</si>
  <si>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</si>
  <si>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</si>
  <si>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</si>
  <si>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</si>
  <si>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</si>
  <si>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</si>
  <si>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</si>
  <si>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</si>
  <si>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</si>
  <si>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</si>
  <si>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</si>
  <si>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</si>
  <si>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</si>
  <si>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</si>
  <si>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</si>
  <si>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</si>
  <si>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</si>
  <si>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</si>
  <si>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</si>
  <si>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</si>
  <si>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</si>
  <si>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</si>
  <si>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</si>
  <si>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</si>
  <si>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</si>
  <si>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</si>
  <si>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</si>
  <si>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</si>
  <si>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</si>
  <si>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</si>
  <si>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</si>
  <si>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</si>
  <si>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</si>
  <si>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</si>
  <si>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</si>
  <si>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</si>
  <si>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</si>
  <si>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</si>
  <si>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</si>
  <si>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</si>
  <si>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</si>
  <si>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</si>
  <si>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</si>
  <si>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</si>
  <si>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</si>
  <si>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</si>
  <si>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</si>
  <si>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</si>
  <si>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</si>
  <si>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</si>
  <si>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</si>
  <si>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</si>
  <si>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</si>
  <si>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</si>
  <si>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</si>
  <si>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</si>
  <si>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</si>
  <si>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</si>
  <si>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</si>
  <si>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</si>
  <si>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</si>
  <si>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</si>
  <si>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</si>
  <si>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</si>
  <si>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</si>
  <si>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</si>
  <si>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</si>
  <si>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</si>
  <si>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</si>
  <si>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</si>
  <si>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</si>
  <si>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</si>
  <si>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</si>
  <si>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</si>
  <si>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</si>
  <si>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</si>
  <si>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</si>
  <si>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</si>
  <si>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</si>
  <si>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</si>
  <si>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</si>
  <si>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</si>
  <si>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</si>
  <si>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</si>
  <si>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</si>
  <si>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</si>
  <si>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</si>
  <si>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</si>
  <si>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</si>
  <si>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</si>
  <si>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</si>
  <si>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</si>
  <si>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</si>
  <si>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</si>
  <si>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</si>
  <si>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</si>
  <si>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</si>
  <si>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</si>
  <si>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</si>
  <si>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</si>
  <si>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</si>
  <si>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</si>
  <si>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</si>
  <si>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</si>
  <si>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</si>
  <si>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</si>
  <si>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</si>
  <si>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</si>
  <si>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</si>
  <si>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</si>
  <si>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</si>
  <si>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</si>
  <si>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</si>
  <si>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</si>
  <si>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</si>
  <si>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</si>
  <si>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</si>
  <si>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</si>
  <si>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</si>
  <si>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</si>
  <si>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</si>
  <si>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</si>
  <si>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</si>
  <si>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</si>
  <si>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</si>
  <si>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</si>
  <si>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</si>
  <si>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</si>
  <si>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</si>
  <si>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</si>
  <si>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</si>
  <si>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</si>
  <si>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</si>
  <si>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</si>
  <si>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</si>
  <si>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</si>
  <si>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</si>
  <si>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</si>
  <si>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</si>
  <si>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</si>
  <si>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</si>
  <si>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</si>
  <si>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</si>
  <si>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</si>
  <si>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</si>
  <si>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</si>
  <si>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</si>
  <si>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</si>
  <si>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</si>
  <si>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</si>
  <si>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</si>
  <si>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</si>
  <si>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</si>
  <si>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</si>
  <si>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</si>
  <si>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</si>
  <si>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</si>
  <si>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</si>
  <si>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</si>
  <si>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</si>
  <si>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</si>
  <si>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</si>
  <si>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</si>
  <si>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</si>
  <si>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</si>
  <si>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</si>
  <si>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</si>
  <si>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</si>
  <si>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</si>
  <si>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</si>
  <si>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</si>
  <si>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</si>
  <si>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</si>
  <si>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</si>
  <si>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</si>
  <si>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</si>
  <si>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</si>
  <si>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</si>
  <si>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</si>
  <si>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</si>
  <si>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</si>
  <si>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</si>
  <si>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</si>
  <si>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</si>
  <si>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</si>
  <si>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</si>
  <si>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</si>
  <si>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</si>
  <si>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</si>
  <si>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</si>
  <si>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</si>
  <si>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</si>
  <si>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</si>
  <si>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</si>
  <si>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</si>
  <si>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</si>
  <si>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</si>
  <si>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</si>
  <si>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</si>
  <si>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</si>
  <si>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</si>
  <si>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</si>
  <si>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</si>
  <si>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</si>
  <si>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</si>
  <si>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</si>
  <si>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</si>
  <si>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</si>
  <si>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</si>
  <si>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</si>
  <si>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</si>
  <si>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</si>
  <si>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</si>
  <si>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</si>
  <si>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</si>
  <si>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</si>
  <si>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</si>
  <si>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</si>
  <si>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</si>
  <si>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</si>
  <si>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</si>
  <si>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</si>
  <si>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</si>
  <si>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</si>
  <si>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</si>
  <si>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</si>
  <si>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</si>
  <si>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</si>
  <si>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</si>
  <si>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</si>
  <si>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</si>
  <si>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</si>
  <si>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</si>
  <si>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</si>
  <si>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</si>
  <si>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</si>
  <si>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</si>
  <si>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</si>
  <si>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</si>
  <si>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</si>
  <si>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</si>
  <si>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</si>
  <si>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</si>
  <si>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</si>
  <si>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</si>
  <si>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</si>
  <si>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</si>
  <si>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</si>
  <si>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</si>
  <si>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</si>
  <si>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</si>
  <si>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</si>
  <si>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</si>
  <si>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</si>
  <si>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</si>
  <si>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</si>
  <si>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</si>
  <si>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</si>
  <si>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</si>
  <si>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</si>
  <si>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</si>
  <si>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</si>
  <si>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</si>
  <si>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</si>
  <si>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</si>
  <si>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</si>
  <si>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</si>
  <si>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</si>
  <si>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</si>
  <si>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</si>
  <si>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</si>
  <si>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</si>
  <si>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</si>
  <si>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</si>
  <si>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</si>
  <si>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</si>
  <si>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</si>
  <si>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</si>
  <si>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</si>
  <si>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</si>
  <si>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</si>
  <si>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</si>
  <si>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</si>
  <si>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</si>
  <si>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</si>
  <si>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</si>
  <si>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</si>
  <si>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</si>
  <si>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</si>
  <si>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</si>
  <si>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</si>
  <si>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</si>
  <si>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</si>
  <si>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</si>
  <si>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</si>
  <si>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</si>
  <si>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</si>
  <si>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</si>
  <si>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</si>
  <si>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</si>
  <si>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</si>
  <si>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</si>
  <si>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</si>
  <si>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</si>
  <si>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</si>
  <si>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</si>
  <si>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</si>
  <si>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</si>
  <si>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</si>
  <si>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</si>
  <si>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</si>
  <si>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</si>
  <si>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</si>
  <si>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</si>
  <si>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</si>
  <si>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</si>
  <si>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</si>
  <si>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</si>
  <si>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</si>
  <si>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</si>
  <si>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</si>
  <si>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</si>
  <si>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</si>
  <si>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</si>
  <si>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</si>
  <si>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</si>
  <si>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</si>
  <si>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</si>
  <si>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</si>
  <si>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</si>
  <si>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</si>
  <si>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</si>
  <si>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</si>
  <si>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</si>
  <si>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</si>
  <si>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</si>
  <si>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</si>
  <si>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</si>
  <si>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</si>
  <si>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</si>
  <si>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</si>
  <si>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</si>
  <si>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</si>
  <si>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</si>
  <si>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</si>
  <si>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</si>
  <si>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</si>
  <si>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</si>
  <si>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</si>
  <si>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</si>
  <si>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</si>
  <si>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</si>
  <si>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</si>
  <si>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</si>
  <si>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</si>
  <si>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</si>
  <si>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</si>
  <si>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</si>
  <si>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</si>
  <si>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</si>
  <si>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</si>
  <si>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</si>
  <si>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</si>
  <si>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</si>
  <si>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</si>
  <si>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</si>
  <si>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</si>
  <si>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</si>
  <si>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</si>
  <si>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</si>
  <si>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</si>
  <si>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</si>
  <si>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</si>
  <si>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</si>
  <si>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</si>
  <si>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</si>
  <si>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</si>
  <si>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</si>
  <si>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</si>
  <si>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</si>
  <si>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</si>
  <si>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</si>
  <si>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</si>
  <si>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</si>
  <si>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</si>
  <si>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</si>
  <si>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</si>
  <si>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</si>
  <si>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</si>
  <si>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</si>
  <si>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</si>
  <si>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</si>
  <si>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</si>
  <si>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</si>
  <si>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</si>
  <si>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</si>
  <si>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</si>
  <si>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</si>
  <si>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</si>
  <si>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</si>
  <si>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</si>
  <si>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</si>
  <si>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</si>
  <si>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</si>
  <si>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</si>
  <si>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</si>
  <si>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</si>
  <si>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</si>
  <si>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</si>
  <si>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</si>
  <si>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</si>
  <si>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</si>
  <si>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</si>
  <si>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</si>
  <si>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</si>
  <si>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</si>
  <si>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</si>
  <si>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</si>
  <si>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</si>
  <si>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</si>
  <si>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</si>
  <si>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</si>
  <si>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</si>
  <si>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</si>
  <si>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</si>
  <si>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</si>
  <si>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</si>
  <si>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</si>
  <si>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</si>
  <si>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</si>
  <si>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</si>
  <si>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</si>
  <si>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</si>
  <si>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</si>
  <si>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</si>
  <si>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</si>
  <si>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</si>
  <si>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</si>
  <si>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</si>
  <si>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</si>
  <si>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</si>
  <si>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</si>
  <si>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</si>
  <si>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</si>
  <si>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</si>
  <si>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</si>
  <si>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</si>
  <si>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</si>
  <si>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</si>
  <si>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</si>
  <si>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</si>
  <si>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</si>
  <si>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</si>
  <si>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</si>
  <si>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</si>
  <si>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</si>
  <si>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</si>
  <si>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</si>
  <si>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</si>
  <si>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</si>
  <si>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</si>
  <si>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</si>
  <si>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</si>
  <si>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</si>
  <si>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</si>
  <si>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</si>
  <si>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</si>
  <si>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</si>
  <si>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</si>
  <si>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</si>
  <si>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</si>
  <si>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</si>
  <si>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</si>
  <si>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</si>
  <si>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</si>
  <si>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</si>
  <si>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</si>
  <si>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</si>
  <si>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</si>
  <si>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</si>
  <si>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</si>
  <si>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</si>
  <si>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</si>
  <si>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</si>
  <si>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</si>
  <si>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</si>
  <si>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</si>
  <si>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</si>
  <si>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</si>
  <si>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</si>
  <si>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</si>
  <si>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</si>
  <si>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</si>
  <si>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</si>
  <si>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</si>
  <si>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</si>
  <si>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</si>
  <si>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</si>
  <si>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</si>
  <si>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</si>
  <si>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</si>
  <si>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</si>
  <si>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</si>
  <si>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</si>
  <si>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</si>
  <si>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</si>
  <si>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</si>
  <si>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</si>
  <si>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</si>
  <si>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</si>
  <si>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</si>
  <si>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</si>
  <si>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</si>
  <si>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</si>
  <si>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</si>
  <si>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</si>
  <si>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</si>
  <si>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</si>
  <si>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</si>
  <si>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</si>
  <si>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</si>
  <si>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</si>
  <si>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</si>
  <si>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</si>
  <si>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</si>
  <si>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</si>
  <si>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</si>
  <si>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</si>
  <si>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</si>
  <si>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</si>
  <si>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</si>
  <si>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</si>
  <si>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</si>
  <si>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</si>
  <si>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</si>
  <si>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</si>
  <si>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</si>
  <si>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</si>
  <si>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</si>
  <si>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</si>
  <si>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</si>
  <si>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</si>
  <si>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</si>
  <si>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</si>
  <si>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</si>
  <si>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</si>
  <si>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</si>
  <si>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</si>
  <si>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</si>
  <si>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</si>
  <si>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</si>
  <si>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</si>
  <si>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</si>
  <si>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</si>
  <si>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</si>
  <si>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</si>
  <si>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</si>
  <si>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</si>
  <si>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</si>
  <si>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</si>
  <si>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</si>
  <si>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</si>
  <si>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</si>
  <si>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</si>
  <si>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</si>
  <si>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</si>
  <si>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</si>
  <si>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</si>
  <si>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</si>
  <si>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</si>
  <si>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</si>
  <si>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</si>
  <si>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</si>
  <si>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</si>
  <si>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</si>
  <si>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</si>
  <si>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</si>
  <si>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</si>
  <si>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</si>
  <si>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</si>
  <si>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</si>
  <si>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</si>
  <si>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</si>
  <si>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</si>
  <si>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</si>
  <si>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</si>
  <si>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</si>
  <si>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</si>
  <si>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</si>
  <si>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</si>
  <si>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</si>
  <si>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</si>
  <si>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</si>
  <si>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</si>
  <si>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</si>
  <si>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</si>
  <si>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</si>
  <si>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</si>
  <si>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</si>
  <si>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</si>
  <si>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</si>
  <si>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</si>
  <si>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</si>
  <si>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</si>
  <si>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</si>
  <si>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</si>
  <si>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</si>
  <si>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</si>
  <si>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</si>
  <si>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</si>
  <si>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</si>
  <si>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</si>
  <si>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</si>
  <si>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</si>
  <si>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</si>
  <si>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</si>
  <si>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</si>
  <si>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</si>
  <si>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</si>
  <si>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</si>
  <si>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</si>
  <si>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</si>
  <si>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</si>
  <si>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</si>
  <si>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</si>
  <si>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</si>
  <si>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</si>
  <si>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</si>
  <si>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</si>
  <si>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</si>
  <si>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</si>
  <si>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</si>
  <si>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</si>
  <si>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</si>
  <si>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</si>
  <si>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</si>
  <si>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</si>
  <si>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</si>
  <si>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</si>
  <si>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</si>
  <si>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</si>
  <si>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</si>
  <si>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</si>
  <si>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</si>
  <si>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</si>
  <si>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</si>
  <si>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</si>
  <si>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</si>
  <si>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</si>
  <si>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</si>
  <si>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</si>
  <si>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</si>
  <si>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</si>
  <si>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</si>
  <si>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</si>
  <si>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</si>
  <si>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</si>
  <si>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</si>
  <si>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</si>
  <si>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</si>
  <si>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</si>
  <si>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</si>
  <si>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</si>
  <si>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</si>
  <si>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</si>
  <si>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</si>
  <si>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</si>
  <si>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</si>
  <si>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</si>
  <si>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</si>
  <si>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</si>
  <si>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</si>
  <si>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</si>
  <si>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</si>
  <si>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</si>
  <si>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</si>
  <si>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</si>
  <si>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</si>
  <si>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</si>
  <si>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</si>
  <si>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</si>
  <si>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</si>
  <si>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</si>
  <si>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</si>
  <si>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</si>
  <si>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</si>
  <si>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</si>
  <si>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</si>
  <si>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</si>
  <si>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</si>
  <si>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</si>
  <si>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</si>
  <si>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</si>
  <si>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</si>
  <si>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</si>
  <si>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</si>
  <si>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</si>
  <si>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</si>
  <si>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</si>
  <si>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</si>
  <si>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</si>
  <si>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</si>
  <si>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</si>
  <si>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</si>
  <si>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</si>
  <si>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</si>
  <si>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</si>
  <si>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</si>
  <si>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</si>
  <si>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</si>
  <si>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</si>
  <si>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</si>
  <si>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</si>
  <si>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</si>
  <si>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</si>
  <si>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</si>
  <si>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</si>
  <si>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</si>
  <si>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</si>
  <si>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</si>
  <si>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</si>
  <si>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</si>
  <si>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</si>
  <si>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</si>
  <si>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</si>
  <si>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</si>
  <si>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</si>
  <si>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</si>
  <si>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</si>
  <si>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</si>
  <si>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</si>
  <si>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</si>
  <si>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</si>
  <si>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</si>
  <si>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</si>
  <si>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</si>
  <si>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</si>
  <si>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</si>
  <si>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</si>
  <si>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</si>
  <si>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</si>
  <si>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</si>
  <si>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</si>
  <si>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</si>
  <si>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</si>
  <si>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</si>
  <si>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</si>
  <si>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</si>
  <si>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</si>
  <si>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</si>
  <si>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</si>
  <si>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</si>
  <si>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</si>
  <si>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</si>
  <si>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</si>
  <si>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</si>
  <si>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</si>
  <si>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</si>
  <si>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</si>
  <si>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</si>
  <si>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</si>
  <si>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</si>
  <si>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</si>
  <si>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</si>
  <si>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</si>
  <si>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</si>
  <si>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</si>
  <si>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</si>
  <si>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</si>
  <si>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</si>
  <si>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</si>
  <si>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</si>
  <si>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</si>
  <si>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</si>
  <si>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</si>
  <si>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</si>
  <si>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</si>
  <si>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</si>
  <si>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</si>
  <si>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</si>
  <si>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</si>
  <si>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</si>
  <si>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</si>
  <si>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</si>
  <si>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</si>
  <si>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</si>
  <si>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</si>
  <si>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</si>
  <si>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</si>
  <si>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</si>
  <si>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</si>
  <si>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</si>
  <si>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</si>
  <si>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</si>
  <si>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</si>
  <si>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</si>
  <si>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</si>
  <si>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</si>
  <si>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</si>
  <si>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</si>
  <si>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</si>
  <si>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</si>
  <si>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</si>
  <si>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</si>
  <si>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</si>
  <si>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</si>
  <si>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</si>
  <si>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</si>
  <si>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</si>
  <si>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</si>
  <si>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</si>
  <si>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</si>
  <si>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</si>
  <si>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</si>
  <si>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</si>
  <si>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</si>
  <si>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</si>
  <si>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</si>
  <si>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</si>
  <si>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</si>
  <si>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</si>
  <si>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</si>
  <si>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</si>
  <si>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</si>
  <si>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</si>
  <si>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</si>
  <si>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</si>
  <si>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</si>
  <si>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</si>
  <si>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</si>
  <si>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</si>
  <si>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</si>
  <si>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</si>
  <si>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</si>
  <si>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</si>
  <si>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</si>
  <si>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</si>
  <si>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</si>
  <si>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</si>
  <si>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</si>
  <si>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</si>
  <si>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</si>
  <si>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</si>
  <si>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</si>
  <si>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</si>
  <si>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</si>
  <si>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</si>
  <si>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</si>
  <si>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</si>
  <si>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</si>
  <si>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</si>
  <si>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</si>
  <si>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</si>
  <si>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</si>
  <si>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</si>
  <si>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</si>
  <si>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</si>
  <si>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</si>
  <si>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</si>
  <si>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</si>
  <si>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</si>
  <si>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</si>
  <si>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</si>
  <si>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</si>
  <si>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</si>
  <si>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</si>
  <si>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</si>
  <si>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</si>
  <si>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</si>
  <si>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</si>
  <si>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</si>
  <si>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</si>
  <si>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</si>
  <si>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</si>
  <si>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</si>
  <si>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</si>
  <si>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</si>
  <si>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</si>
  <si>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</si>
  <si>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</si>
  <si>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</si>
  <si>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</si>
  <si>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</si>
  <si>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</si>
  <si>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</si>
  <si>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</si>
  <si>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</si>
  <si>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</si>
  <si>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</si>
  <si>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</si>
  <si>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</si>
  <si>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</si>
  <si>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</si>
  <si>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</si>
  <si>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</si>
  <si>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</si>
  <si>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</si>
  <si>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</si>
  <si>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</si>
  <si>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</si>
  <si>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</si>
  <si>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</si>
  <si>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</si>
  <si>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</si>
  <si>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</si>
  <si>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</si>
  <si>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</si>
  <si>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</si>
  <si>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</si>
  <si>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</si>
  <si>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</si>
  <si>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</si>
  <si>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</si>
  <si>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</si>
  <si>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</si>
  <si>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</si>
  <si>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</si>
  <si>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</si>
  <si>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</si>
  <si>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</si>
  <si>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</si>
  <si>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</si>
  <si>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</si>
  <si>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</si>
  <si>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</si>
  <si>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</si>
  <si>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</si>
  <si>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</si>
  <si>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</si>
  <si>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</si>
  <si>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</si>
  <si>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</si>
  <si>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</si>
  <si>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</si>
  <si>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</si>
  <si>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</si>
  <si>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</si>
  <si>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</si>
  <si>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</si>
  <si>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</si>
  <si>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</si>
  <si>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</si>
  <si>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</si>
  <si>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</si>
  <si>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</si>
  <si>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</si>
  <si>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</si>
  <si>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</si>
  <si>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</si>
  <si>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</si>
  <si>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</si>
  <si>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</si>
  <si>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</si>
  <si>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</si>
  <si>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</si>
  <si>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</si>
  <si>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</si>
  <si>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</si>
  <si>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</si>
  <si>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</si>
  <si>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</si>
  <si>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</si>
  <si>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</si>
  <si>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</si>
  <si>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</si>
  <si>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</si>
  <si>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</si>
  <si>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</si>
  <si>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</si>
  <si>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</si>
  <si>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</si>
  <si>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</si>
  <si>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</si>
  <si>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</si>
  <si>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</si>
  <si>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</si>
  <si>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</si>
  <si>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</si>
  <si>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</si>
  <si>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</si>
  <si>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</si>
  <si>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</si>
  <si>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</si>
  <si>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</si>
  <si>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</si>
  <si>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</si>
  <si>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</si>
  <si>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</si>
  <si>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</si>
  <si>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</si>
  <si>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</si>
  <si>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</si>
  <si>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</si>
  <si>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</si>
  <si>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</si>
  <si>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</si>
  <si>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</si>
  <si>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</si>
  <si>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</si>
  <si>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</si>
  <si>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</si>
  <si>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</si>
  <si>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</si>
  <si>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</si>
  <si>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</si>
  <si>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</si>
  <si>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</si>
  <si>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</si>
  <si>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</si>
  <si>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</si>
  <si>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</si>
  <si>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</si>
  <si>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</si>
  <si>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</si>
  <si>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</si>
  <si>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</si>
  <si>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</si>
  <si>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</si>
  <si>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</si>
  <si>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</si>
  <si>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</si>
  <si>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</si>
  <si>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</si>
  <si>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</si>
  <si>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</si>
  <si>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</si>
  <si>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</si>
  <si>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</si>
  <si>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</si>
  <si>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</si>
  <si>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</si>
  <si>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</si>
  <si>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</si>
  <si>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</si>
  <si>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</si>
  <si>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</si>
  <si>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</si>
  <si>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</si>
  <si>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</si>
  <si>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</si>
  <si>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</si>
  <si>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</si>
  <si>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</si>
  <si>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</si>
  <si>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</si>
  <si>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</si>
  <si>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</si>
  <si>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</si>
  <si>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</si>
  <si>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</si>
  <si>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</si>
  <si>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</si>
  <si>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</si>
  <si>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</si>
  <si>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</si>
  <si>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</si>
  <si>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</si>
  <si>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</si>
  <si>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</si>
  <si>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</si>
  <si>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</si>
  <si>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</si>
  <si>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</si>
  <si>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</si>
  <si>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</si>
  <si>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</si>
  <si>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</si>
  <si>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</si>
  <si>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</si>
  <si>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</si>
  <si>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</si>
  <si>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</si>
  <si>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</si>
  <si>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</si>
  <si>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</si>
  <si>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</si>
  <si>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</si>
  <si>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</si>
  <si>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</si>
  <si>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</si>
  <si>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</si>
  <si>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</si>
  <si>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</si>
  <si>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</si>
  <si>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</si>
  <si>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</si>
  <si>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</si>
  <si>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</si>
  <si>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</si>
  <si>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</si>
  <si>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</si>
  <si>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</si>
  <si>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</si>
  <si>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</si>
  <si>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</si>
  <si>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</si>
  <si>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</si>
  <si>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</si>
  <si>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</si>
  <si>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</si>
  <si>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</si>
  <si>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</si>
  <si>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</si>
  <si>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</si>
  <si>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</si>
  <si>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</si>
  <si>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</si>
  <si>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</si>
  <si>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</si>
  <si>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</si>
  <si>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</si>
  <si>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</si>
  <si>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</si>
  <si>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</si>
  <si>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</si>
  <si>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</si>
  <si>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</si>
  <si>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</si>
  <si>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</si>
  <si>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</si>
  <si>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</si>
  <si>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</si>
  <si>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</si>
  <si>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</si>
  <si>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</si>
  <si>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</si>
  <si>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</si>
  <si>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</si>
  <si>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</si>
  <si>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</si>
  <si>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</si>
  <si>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</si>
  <si>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</si>
  <si>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</si>
  <si>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</si>
  <si>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</si>
  <si>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</si>
  <si>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</si>
  <si>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</si>
  <si>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</si>
  <si>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</si>
  <si>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</si>
  <si>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</si>
  <si>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</si>
  <si>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</si>
  <si>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</si>
  <si>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</si>
  <si>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</si>
  <si>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</si>
  <si>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</si>
  <si>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</si>
  <si>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</si>
  <si>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</si>
  <si>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</si>
  <si>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</si>
  <si>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</si>
  <si>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</si>
  <si>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</si>
  <si>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</si>
  <si>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</si>
  <si>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</si>
  <si>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</si>
  <si>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</si>
  <si>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</si>
  <si>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</si>
  <si>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</si>
  <si>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</si>
  <si>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</si>
  <si>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</si>
  <si>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</si>
  <si>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</si>
  <si>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</si>
  <si>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</si>
  <si>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</si>
  <si>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</si>
  <si>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</si>
  <si>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</si>
  <si>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</si>
  <si>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</si>
  <si>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</si>
  <si>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</si>
  <si>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</si>
  <si>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</si>
  <si>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</si>
  <si>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</si>
  <si>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</si>
  <si>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</si>
  <si>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</si>
  <si>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</si>
  <si>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</si>
  <si>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</si>
  <si>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</si>
  <si>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</si>
  <si>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</si>
  <si>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</si>
  <si>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</si>
  <si>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</si>
  <si>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</si>
  <si>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</si>
  <si>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</si>
  <si>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</si>
  <si>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</si>
  <si>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</si>
  <si>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</si>
  <si>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</si>
  <si>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</si>
  <si>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</si>
  <si>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</si>
  <si>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</si>
  <si>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</si>
  <si>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</si>
  <si>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</si>
  <si>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</si>
  <si>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</si>
  <si>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</si>
  <si>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</si>
  <si>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</si>
  <si>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</si>
  <si>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</si>
  <si>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</si>
  <si>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</si>
  <si>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</si>
  <si>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</si>
  <si>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</si>
  <si>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</si>
  <si>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</si>
  <si>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</si>
  <si>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</si>
  <si>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</si>
  <si>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</si>
  <si>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</si>
  <si>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</si>
  <si>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</si>
  <si>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</si>
  <si>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</si>
  <si>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</si>
  <si>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</si>
  <si>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</si>
  <si>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</si>
  <si>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</si>
  <si>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</si>
  <si>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</si>
  <si>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</si>
  <si>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</si>
  <si>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</si>
  <si>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</si>
  <si>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</si>
  <si>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</si>
  <si>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</si>
  <si>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</si>
  <si>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</si>
  <si>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</si>
  <si>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</si>
  <si>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</si>
  <si>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</si>
  <si>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</si>
  <si>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</si>
  <si>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</si>
  <si>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</si>
  <si>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</si>
  <si>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</si>
  <si>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</si>
  <si>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</si>
  <si>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</si>
  <si>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</si>
  <si>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</si>
  <si>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</si>
  <si>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</si>
  <si>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</si>
  <si>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</si>
  <si>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</si>
  <si>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</si>
  <si>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</si>
  <si>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</si>
  <si>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</si>
  <si>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</si>
  <si>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</si>
  <si>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</si>
  <si>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</si>
  <si>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</si>
  <si>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</si>
  <si>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</si>
  <si>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</si>
  <si>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</si>
  <si>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</si>
  <si>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</si>
  <si>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</si>
  <si>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</si>
  <si>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</si>
  <si>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</si>
  <si>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</si>
  <si>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</si>
  <si>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</si>
  <si>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</si>
  <si>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</si>
  <si>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</si>
  <si>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</si>
  <si>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</si>
  <si>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</si>
  <si>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</si>
  <si>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</si>
  <si>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</si>
  <si>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</si>
  <si>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</si>
  <si>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</si>
  <si>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</si>
  <si>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</si>
  <si>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</si>
  <si>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</si>
  <si>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</si>
  <si>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</si>
  <si>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</si>
  <si>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</si>
  <si>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</si>
  <si>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</si>
  <si>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</si>
  <si>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</si>
  <si>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</si>
  <si>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</si>
  <si>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</si>
  <si>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</si>
  <si>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</si>
  <si>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</si>
  <si>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</si>
  <si>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</si>
  <si>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</si>
  <si>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</si>
  <si>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</si>
  <si>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</si>
  <si>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</si>
  <si>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</si>
  <si>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</si>
  <si>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</si>
  <si>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</si>
  <si>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</si>
  <si>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</si>
  <si>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</si>
  <si>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</si>
  <si>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</si>
  <si>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</si>
  <si>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</si>
  <si>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</si>
  <si>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</si>
  <si>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</si>
  <si>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</si>
  <si>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</si>
  <si>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</si>
  <si>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</si>
  <si>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</si>
  <si>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</si>
  <si>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</si>
  <si>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</si>
  <si>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</si>
  <si>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</si>
  <si>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</si>
  <si>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</si>
  <si>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</si>
  <si>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</si>
  <si>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</si>
  <si>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</si>
  <si>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</si>
  <si>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</si>
  <si>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</si>
  <si>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</si>
  <si>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</si>
  <si>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</si>
  <si>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</si>
  <si>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</si>
  <si>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</si>
  <si>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</si>
  <si>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</si>
  <si>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</si>
  <si>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</si>
  <si>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</si>
  <si>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</si>
  <si>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</si>
  <si>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</si>
  <si>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</si>
  <si>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</si>
  <si>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</si>
  <si>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</si>
  <si>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</si>
  <si>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</si>
  <si>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</si>
  <si>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</si>
  <si>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</si>
  <si>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</si>
  <si>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</si>
  <si>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</si>
  <si>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</si>
  <si>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</si>
  <si>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</si>
  <si>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</si>
  <si>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</si>
  <si>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</si>
  <si>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</si>
  <si>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</si>
  <si>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</si>
  <si>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</si>
  <si>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</si>
  <si>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</si>
  <si>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</si>
  <si>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</si>
  <si>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</si>
  <si>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</si>
  <si>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</si>
  <si>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</si>
  <si>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</si>
  <si>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</si>
  <si>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</si>
  <si>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</si>
  <si>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</si>
  <si>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</si>
  <si>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</si>
  <si>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</si>
  <si>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</si>
  <si>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</si>
  <si>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</si>
  <si>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</si>
  <si>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</si>
  <si>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</si>
  <si>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</si>
  <si>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</si>
  <si>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</si>
  <si>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</si>
  <si>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</si>
  <si>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</si>
  <si>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</si>
  <si>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</si>
  <si>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</si>
  <si>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</si>
  <si>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</si>
  <si>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</si>
  <si>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</si>
  <si>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</si>
  <si>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</si>
  <si>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</si>
  <si>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</si>
  <si>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</si>
  <si>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</si>
  <si>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</si>
  <si>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</si>
  <si>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</si>
  <si>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</si>
  <si>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</si>
  <si>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</si>
  <si>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</si>
  <si>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</si>
  <si>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</si>
  <si>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</si>
  <si>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</si>
  <si>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</si>
  <si>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</si>
  <si>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</si>
  <si>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</si>
  <si>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</si>
  <si>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</si>
  <si>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</si>
  <si>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</si>
  <si>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</si>
  <si>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</si>
  <si>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</si>
  <si>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</si>
  <si>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</si>
  <si>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</si>
  <si>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</si>
  <si>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</si>
  <si>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</si>
  <si>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</si>
  <si>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</si>
  <si>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</si>
  <si>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</si>
  <si>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</si>
  <si>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</si>
  <si>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</si>
  <si>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</si>
  <si>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</si>
  <si>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</si>
  <si>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</si>
  <si>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</si>
  <si>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</si>
  <si>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</si>
  <si>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</si>
  <si>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</si>
  <si>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</si>
  <si>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</si>
  <si>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</si>
  <si>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</si>
  <si>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</si>
  <si>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</si>
  <si>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</si>
  <si>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</si>
  <si>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</si>
  <si>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</si>
  <si>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</si>
  <si>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</si>
  <si>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</si>
  <si>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</si>
  <si>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</si>
  <si>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</si>
  <si>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</si>
  <si>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</si>
  <si>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</si>
  <si>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</si>
  <si>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</si>
  <si>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</si>
  <si>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</si>
  <si>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</si>
  <si>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</si>
  <si>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</si>
  <si>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</si>
  <si>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</si>
  <si>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</si>
  <si>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</si>
  <si>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</si>
  <si>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</si>
  <si>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</si>
  <si>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</si>
  <si>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</si>
  <si>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</si>
  <si>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</si>
  <si>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</si>
  <si>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</si>
  <si>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</si>
  <si>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</si>
  <si>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</si>
  <si>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</si>
  <si>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</si>
  <si>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</si>
  <si>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</si>
  <si>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</si>
  <si>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</si>
  <si>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</si>
  <si>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</si>
  <si>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</si>
  <si>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</si>
  <si>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</si>
  <si>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</si>
  <si>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</si>
  <si>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</si>
  <si>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</si>
  <si>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</si>
  <si>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</si>
  <si>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</si>
  <si>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</si>
  <si>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</si>
  <si>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</si>
  <si>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</si>
  <si>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</si>
  <si>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</si>
  <si>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</si>
  <si>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</si>
  <si>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</si>
  <si>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</si>
  <si>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</si>
  <si>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</si>
  <si>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</si>
  <si>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</si>
  <si>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</si>
  <si>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</si>
  <si>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</si>
  <si>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</si>
  <si>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</si>
  <si>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</si>
  <si>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</si>
  <si>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</si>
  <si>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</si>
  <si>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</si>
  <si>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</si>
  <si>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</si>
  <si>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</si>
  <si>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</si>
  <si>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</si>
  <si>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</si>
  <si>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</si>
  <si>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</si>
  <si>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</si>
  <si>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</si>
  <si>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</si>
  <si>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</si>
  <si>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</si>
  <si>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</si>
  <si>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</si>
  <si>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</si>
  <si>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</si>
  <si>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</si>
  <si>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</si>
  <si>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</si>
  <si>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</si>
  <si>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</si>
  <si>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</si>
  <si>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</si>
  <si>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</si>
  <si>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</si>
  <si>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</si>
  <si>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</si>
  <si>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</si>
  <si>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</si>
  <si>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</si>
  <si>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</si>
  <si>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</si>
  <si>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</si>
  <si>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</si>
  <si>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</si>
  <si>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</si>
  <si>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</si>
  <si>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</si>
  <si>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</si>
  <si>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</si>
  <si>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</si>
  <si>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</si>
  <si>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</si>
  <si>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</si>
  <si>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</si>
  <si>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</si>
  <si>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</si>
  <si>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</si>
  <si>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</si>
  <si>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</si>
  <si>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</si>
  <si>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</si>
  <si>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</si>
  <si>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</si>
  <si>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</si>
  <si>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</si>
  <si>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</si>
  <si>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</si>
  <si>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</si>
  <si>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</si>
  <si>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</si>
  <si>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</si>
  <si>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</si>
  <si>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</si>
  <si>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</si>
  <si>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</si>
  <si>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</si>
  <si>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</si>
  <si>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</si>
  <si>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</si>
  <si>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</si>
  <si>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</si>
  <si>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</si>
  <si>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</si>
  <si>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</si>
  <si>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</si>
  <si>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</si>
  <si>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</si>
  <si>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</si>
  <si>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</si>
  <si>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</si>
  <si>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</si>
  <si>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</si>
  <si>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</si>
  <si>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</si>
  <si>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</si>
  <si>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</si>
  <si>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</si>
  <si>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</si>
  <si>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</si>
  <si>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</si>
  <si>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</si>
  <si>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</si>
  <si>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</si>
  <si>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</si>
  <si>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</si>
  <si>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</si>
  <si>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</si>
  <si>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</si>
  <si>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</si>
  <si>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</si>
  <si>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</si>
  <si>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</si>
  <si>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</si>
  <si>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</si>
  <si>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</si>
  <si>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</si>
  <si>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</si>
  <si>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</si>
  <si>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</si>
  <si>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</si>
  <si>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</si>
  <si>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</si>
  <si>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</si>
  <si>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</si>
  <si>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</si>
  <si>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</si>
  <si>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</si>
  <si>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</si>
  <si>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</si>
  <si>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</si>
  <si>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</si>
  <si>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</si>
  <si>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</si>
  <si>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</si>
  <si>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</si>
  <si>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</si>
  <si>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</si>
  <si>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</si>
  <si>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</si>
  <si>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</si>
  <si>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</si>
  <si>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</si>
  <si>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</si>
  <si>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</si>
  <si>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</si>
  <si>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</si>
  <si>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</si>
  <si>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</si>
  <si>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</si>
  <si>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</si>
  <si>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</si>
  <si>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</si>
  <si>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</si>
  <si>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</si>
  <si>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</si>
  <si>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</si>
  <si>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</si>
  <si>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</si>
  <si>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</si>
  <si>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</si>
  <si>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</si>
  <si>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</si>
  <si>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</si>
  <si>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</si>
  <si>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</si>
  <si>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</si>
  <si>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</si>
  <si>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</si>
  <si>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</si>
  <si>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</si>
  <si>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</si>
  <si>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</si>
  <si>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</si>
  <si>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</si>
  <si>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</si>
  <si>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</si>
  <si>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</si>
  <si>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</si>
  <si>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</si>
  <si>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</si>
  <si>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</si>
  <si>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</si>
  <si>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</si>
  <si>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</si>
  <si>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</si>
  <si>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</si>
  <si>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</si>
  <si>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</si>
  <si>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</si>
  <si>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</si>
  <si>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</si>
  <si>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</si>
  <si>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</si>
  <si>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</si>
  <si>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</si>
  <si>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</si>
  <si>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</si>
  <si>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</si>
  <si>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</si>
  <si>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</si>
  <si>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</si>
  <si>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</si>
  <si>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</si>
  <si>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</si>
  <si>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</si>
  <si>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</si>
  <si>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</si>
  <si>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</si>
  <si>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</si>
  <si>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</si>
  <si>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</si>
  <si>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</si>
  <si>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</si>
  <si>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</si>
  <si>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</si>
  <si>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</si>
  <si>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</si>
  <si>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</si>
  <si>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</si>
  <si>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</si>
  <si>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</si>
  <si>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</si>
  <si>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</si>
  <si>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</si>
  <si>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</si>
  <si>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</si>
  <si>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</si>
  <si>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</si>
  <si>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</si>
  <si>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</si>
  <si>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</si>
  <si>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</si>
  <si>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</si>
  <si>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</si>
  <si>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</si>
  <si>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</si>
  <si>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</si>
  <si>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</si>
  <si>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</si>
  <si>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</si>
  <si>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</si>
  <si>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</si>
  <si>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</si>
  <si>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</si>
  <si>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</si>
  <si>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</si>
  <si>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</si>
  <si>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</si>
  <si>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</si>
  <si>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</si>
  <si>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</si>
  <si>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</si>
  <si>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</si>
  <si>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</si>
  <si>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</si>
  <si>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</si>
  <si>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</si>
  <si>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</si>
  <si>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</si>
  <si>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</si>
  <si>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</si>
  <si>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</si>
  <si>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</si>
  <si>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</si>
  <si>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</si>
  <si>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</si>
  <si>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</si>
  <si>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</si>
  <si>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</si>
  <si>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</si>
  <si>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</si>
  <si>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</si>
  <si>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</si>
  <si>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</si>
  <si>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</si>
  <si>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</si>
  <si>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</si>
  <si>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</si>
  <si>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</si>
  <si>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</si>
  <si>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</si>
  <si>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</si>
  <si>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</si>
  <si>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</si>
  <si>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</si>
  <si>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</si>
  <si>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</si>
  <si>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</si>
  <si>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</si>
  <si>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</si>
  <si>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</si>
  <si>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</si>
  <si>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</si>
  <si>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</si>
  <si>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</si>
  <si>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</si>
  <si>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</si>
  <si>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</si>
  <si>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</si>
  <si>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</si>
  <si>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</si>
  <si>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</si>
  <si>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</si>
  <si>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</si>
  <si>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</si>
  <si>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</si>
  <si>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</si>
  <si>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</si>
  <si>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</si>
  <si>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</si>
  <si>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</si>
  <si>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</si>
  <si>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</si>
  <si>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</si>
  <si>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</si>
  <si>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</si>
  <si>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</si>
  <si>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</si>
  <si>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</si>
  <si>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</si>
  <si>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</si>
  <si>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</si>
  <si>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</si>
  <si>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</si>
  <si>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</si>
  <si>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</si>
  <si>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</si>
  <si>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</si>
  <si>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</si>
  <si>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</si>
  <si>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</si>
  <si>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</si>
  <si>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</si>
  <si>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</si>
  <si>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</si>
  <si>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</si>
  <si>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</si>
  <si>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</si>
  <si>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</si>
  <si>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</si>
  <si>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</si>
  <si>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</si>
  <si>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</si>
  <si>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</si>
  <si>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</si>
  <si>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</si>
  <si>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</si>
  <si>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</si>
  <si>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</si>
  <si>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</si>
  <si>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</si>
  <si>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</si>
  <si>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</si>
  <si>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</si>
  <si>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</si>
  <si>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</si>
  <si>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</si>
  <si>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</si>
  <si>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</si>
  <si>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</si>
  <si>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</si>
  <si>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</si>
  <si>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</si>
  <si>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</si>
  <si>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</si>
  <si>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</si>
  <si>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</si>
  <si>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</si>
  <si>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</si>
  <si>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</si>
  <si>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</si>
  <si>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</si>
  <si>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</si>
  <si>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</si>
  <si>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</si>
  <si>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</si>
  <si>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</si>
  <si>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</si>
  <si>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</si>
  <si>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</si>
  <si>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</si>
  <si>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</si>
  <si>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</si>
  <si>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</si>
  <si>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</si>
  <si>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</si>
  <si>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</si>
  <si>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</si>
  <si>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</si>
  <si>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</si>
  <si>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</si>
  <si>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</si>
  <si>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</si>
  <si>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</si>
  <si>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</si>
  <si>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</si>
  <si>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</si>
  <si>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</si>
  <si>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</si>
  <si>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</si>
  <si>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</si>
  <si>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</si>
  <si>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</si>
  <si>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</si>
  <si>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</si>
  <si>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</si>
  <si>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</si>
  <si>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</si>
  <si>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</si>
  <si>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</si>
  <si>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</si>
  <si>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</si>
  <si>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</si>
  <si>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</si>
  <si>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</si>
  <si>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</si>
  <si>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</si>
  <si>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</si>
  <si>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</si>
  <si>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</si>
  <si>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</si>
  <si>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</si>
  <si>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</si>
  <si>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</si>
  <si>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</si>
  <si>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</si>
  <si>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</si>
  <si>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</si>
  <si>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</si>
  <si>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</si>
  <si>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</si>
  <si>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</si>
  <si>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</si>
  <si>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</si>
  <si>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</si>
  <si>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</si>
  <si>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</si>
  <si>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</si>
  <si>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</si>
  <si>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</si>
  <si>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</si>
  <si>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</si>
  <si>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</si>
  <si>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</si>
  <si>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</si>
  <si>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</si>
  <si>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</si>
  <si>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</si>
  <si>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</si>
  <si>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</si>
  <si>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</si>
  <si>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</si>
  <si>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</si>
  <si>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</si>
  <si>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</si>
  <si>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</si>
  <si>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</si>
  <si>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</si>
  <si>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</si>
  <si>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</si>
  <si>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</si>
  <si>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</si>
  <si>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</si>
  <si>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</si>
  <si>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</si>
  <si>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</si>
  <si>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</si>
  <si>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</si>
  <si>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</si>
  <si>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</si>
  <si>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</si>
  <si>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</si>
  <si>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</si>
  <si>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</si>
  <si>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</si>
  <si>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</si>
  <si>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</si>
  <si>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</si>
  <si>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</si>
  <si>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</si>
  <si>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</si>
  <si>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</si>
  <si>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</si>
  <si>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</si>
  <si>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</si>
  <si>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</si>
  <si>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</si>
  <si>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</si>
  <si>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</si>
  <si>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</si>
  <si>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</si>
  <si>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</si>
  <si>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</si>
  <si>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</si>
  <si>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</si>
  <si>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</si>
  <si>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</si>
  <si>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</si>
  <si>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</si>
  <si>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</si>
  <si>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</si>
  <si>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</si>
  <si>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</si>
  <si>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</si>
  <si>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</si>
  <si>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</si>
  <si>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</si>
  <si>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</si>
  <si>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</si>
  <si>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</si>
  <si>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</si>
  <si>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</si>
  <si>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</si>
  <si>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</si>
  <si>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</si>
  <si>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</si>
  <si>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</si>
  <si>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</si>
  <si>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</si>
  <si>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</si>
  <si>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</si>
  <si>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</si>
  <si>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</si>
  <si>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</si>
  <si>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</si>
  <si>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</si>
  <si>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</si>
  <si>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</si>
  <si>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</si>
  <si>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</si>
  <si>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</si>
  <si>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</si>
  <si>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</si>
  <si>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</si>
  <si>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</si>
  <si>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</si>
  <si>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</si>
  <si>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</si>
  <si>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</si>
  <si>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</si>
  <si>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</si>
  <si>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</si>
  <si>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</si>
  <si>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</si>
  <si>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</si>
  <si>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</si>
  <si>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</si>
  <si>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</si>
  <si>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</si>
  <si>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</si>
  <si>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</si>
  <si>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</si>
  <si>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</si>
  <si>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</si>
  <si>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</si>
  <si>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</si>
  <si>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</si>
  <si>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</si>
  <si>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</si>
  <si>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</si>
  <si>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</si>
  <si>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</si>
  <si>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</si>
  <si>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</si>
  <si>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</si>
  <si>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</si>
  <si>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</si>
  <si>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</si>
  <si>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</si>
  <si>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</si>
  <si>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</si>
  <si>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</si>
  <si>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</si>
  <si>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</si>
  <si>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</si>
  <si>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</si>
  <si>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</si>
  <si>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</si>
  <si>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</si>
  <si>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</si>
  <si>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</si>
  <si>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</si>
  <si>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</si>
  <si>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</si>
  <si>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</si>
  <si>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</si>
  <si>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</si>
  <si>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</si>
  <si>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</si>
  <si>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</si>
  <si>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</si>
  <si>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</si>
  <si>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</si>
  <si>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</si>
  <si>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</si>
  <si>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</si>
  <si>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</si>
  <si>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</si>
  <si>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</si>
  <si>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</si>
  <si>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</si>
  <si>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</si>
  <si>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</si>
  <si>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</si>
  <si>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</si>
  <si>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</si>
  <si>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</si>
  <si>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</si>
  <si>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</si>
  <si>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</si>
  <si>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</si>
  <si>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</si>
  <si>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</si>
  <si>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</si>
  <si>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</si>
  <si>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</si>
  <si>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</si>
  <si>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</si>
  <si>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</si>
  <si>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</si>
  <si>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</si>
  <si>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</si>
  <si>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</si>
  <si>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</si>
  <si>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</si>
  <si>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</si>
  <si>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</si>
  <si>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</si>
  <si>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</si>
  <si>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</si>
  <si>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</si>
  <si>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</si>
  <si>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</si>
  <si>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</si>
  <si>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</si>
  <si>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</si>
  <si>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</si>
  <si>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</si>
  <si>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</si>
  <si>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</si>
  <si>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</si>
  <si>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</si>
  <si>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</si>
  <si>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</si>
  <si>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</si>
  <si>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</si>
  <si>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</si>
  <si>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</si>
  <si>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</si>
  <si>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</si>
  <si>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</si>
  <si>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</si>
  <si>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</si>
  <si>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</si>
  <si>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</si>
  <si>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</si>
  <si>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</si>
  <si>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</si>
  <si>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</si>
  <si>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</si>
  <si>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</si>
  <si>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</si>
  <si>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</si>
  <si>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</si>
  <si>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</si>
  <si>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</si>
  <si>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</si>
  <si>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</si>
  <si>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</si>
  <si>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</si>
  <si>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</si>
  <si>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</si>
  <si>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</si>
  <si>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</si>
  <si>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</si>
  <si>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</si>
  <si>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</si>
  <si>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</si>
  <si>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</si>
  <si>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</si>
  <si>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</si>
  <si>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</si>
  <si>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</si>
  <si>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</si>
  <si>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</si>
  <si>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</si>
  <si>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</si>
  <si>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</si>
  <si>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</si>
  <si>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</si>
  <si>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</si>
  <si>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</si>
  <si>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</si>
  <si>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</si>
  <si>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</si>
  <si>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</si>
  <si>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</si>
  <si>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</si>
  <si>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</si>
  <si>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</si>
  <si>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</si>
  <si>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</si>
  <si>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</si>
  <si>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</si>
  <si>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</si>
  <si>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</si>
  <si>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</si>
  <si>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</si>
  <si>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</si>
  <si>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</si>
  <si>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</si>
  <si>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</si>
  <si>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</si>
  <si>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</si>
  <si>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</si>
  <si>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</si>
  <si>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</si>
  <si>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</si>
  <si>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</si>
  <si>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</si>
  <si>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</si>
  <si>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</si>
  <si>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</si>
  <si>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</si>
  <si>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</si>
  <si>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</si>
  <si>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</si>
  <si>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</si>
  <si>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</si>
  <si>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</si>
  <si>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</si>
  <si>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</si>
  <si>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</si>
  <si>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</si>
  <si>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</si>
  <si>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</si>
  <si>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</si>
  <si>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</si>
  <si>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</si>
  <si>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</si>
  <si>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</si>
  <si>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</si>
  <si>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</si>
  <si>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</si>
  <si>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</si>
  <si>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</si>
  <si>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</si>
  <si>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</si>
  <si>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</si>
  <si>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</si>
  <si>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</si>
  <si>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</si>
  <si>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</si>
  <si>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</si>
  <si>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</si>
  <si>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</si>
  <si>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</si>
  <si>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</si>
  <si>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</si>
  <si>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</si>
  <si>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</si>
  <si>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</si>
  <si>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</si>
  <si>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</si>
  <si>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</si>
  <si>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</si>
  <si>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</si>
  <si>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</si>
  <si>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</si>
  <si>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</si>
  <si>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</si>
  <si>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</si>
  <si>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</si>
  <si>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</si>
  <si>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</si>
  <si>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</si>
  <si>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</si>
  <si>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</si>
  <si>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</si>
  <si>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</si>
  <si>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</si>
  <si>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</si>
  <si>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</si>
  <si>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</si>
  <si>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</si>
  <si>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</si>
  <si>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</si>
  <si>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</si>
  <si>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</si>
  <si>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</si>
  <si>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</si>
  <si>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</si>
  <si>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</si>
  <si>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</si>
  <si>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</si>
  <si>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</si>
  <si>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</si>
  <si>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</si>
  <si>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</si>
  <si>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</si>
  <si>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</si>
  <si>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</si>
  <si>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</si>
  <si>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</si>
  <si>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</si>
  <si>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</si>
  <si>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</si>
  <si>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</si>
  <si>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</si>
  <si>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</si>
  <si>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</si>
  <si>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</si>
  <si>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</si>
  <si>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</si>
  <si>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</si>
  <si>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</si>
  <si>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</si>
  <si>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</si>
  <si>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</si>
  <si>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</si>
  <si>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</si>
  <si>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</si>
  <si>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</si>
  <si>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</si>
  <si>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</si>
  <si>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</si>
  <si>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</si>
  <si>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</si>
  <si>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</si>
  <si>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</si>
  <si>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</si>
  <si>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</si>
  <si>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</si>
  <si>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</si>
  <si>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</si>
  <si>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</si>
  <si>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</si>
  <si>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</si>
  <si>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</si>
  <si>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</si>
  <si>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</si>
  <si>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</si>
  <si>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</si>
  <si>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</si>
  <si>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</si>
  <si>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</si>
  <si>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</si>
  <si>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</si>
  <si>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</si>
  <si>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</si>
  <si>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</si>
  <si>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</si>
  <si>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</si>
  <si>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</si>
  <si>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</si>
  <si>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</si>
  <si>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</si>
  <si>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</si>
  <si>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</si>
  <si>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</si>
  <si>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</si>
  <si>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</si>
  <si>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</si>
  <si>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</si>
  <si>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</si>
  <si>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</si>
  <si>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</si>
  <si>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</si>
  <si>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</si>
  <si>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</si>
  <si>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</si>
  <si>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</si>
  <si>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</si>
  <si>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</si>
  <si>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</si>
  <si>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</si>
  <si>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</si>
  <si>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</si>
  <si>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</si>
  <si>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</si>
  <si>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</si>
  <si>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</si>
  <si>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</si>
  <si>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</si>
  <si>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</si>
  <si>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</si>
  <si>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</si>
  <si>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</si>
  <si>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</si>
  <si>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</si>
  <si>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</si>
  <si>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</si>
  <si>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</si>
  <si>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</si>
  <si>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</si>
  <si>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</si>
  <si>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</si>
  <si>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</si>
  <si>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</si>
  <si>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</si>
  <si>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</si>
  <si>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</si>
  <si>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</si>
  <si>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</si>
  <si>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</si>
  <si>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</si>
  <si>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</si>
  <si>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</si>
  <si>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</si>
  <si>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</si>
  <si>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</si>
  <si>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</si>
  <si>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</si>
  <si>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</si>
  <si>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</si>
  <si>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</si>
  <si>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</si>
  <si>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</si>
  <si>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</si>
  <si>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</si>
  <si>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</si>
  <si>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</si>
  <si>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</si>
  <si>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</si>
  <si>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</si>
  <si>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</si>
  <si>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</si>
  <si>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</si>
  <si>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</si>
  <si>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</si>
  <si>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</si>
  <si>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</si>
  <si>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</si>
  <si>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</si>
  <si>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</si>
  <si>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</si>
  <si>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</si>
  <si>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</si>
  <si>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</si>
  <si>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</si>
  <si>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</si>
  <si>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</si>
  <si>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</si>
  <si>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</si>
  <si>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</si>
  <si>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</si>
  <si>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</si>
  <si>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</si>
  <si>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</si>
  <si>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</si>
  <si>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</si>
  <si>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</si>
  <si>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</si>
  <si>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</si>
  <si>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</si>
  <si>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</si>
  <si>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</si>
  <si>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</si>
  <si>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</si>
  <si>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</si>
  <si>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</si>
  <si>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</si>
  <si>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</si>
  <si>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</si>
  <si>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</si>
  <si>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</si>
  <si>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</si>
  <si>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</si>
  <si>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</si>
  <si>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</si>
  <si>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</si>
  <si>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</si>
  <si>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</si>
  <si>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</si>
  <si>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</si>
  <si>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</si>
  <si>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</si>
  <si>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</si>
  <si>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</si>
  <si>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</si>
  <si>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</si>
  <si>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</si>
  <si>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</si>
  <si>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</si>
  <si>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</si>
  <si>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</si>
  <si>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</si>
  <si>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</si>
  <si>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</si>
  <si>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</si>
  <si>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</si>
  <si>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</si>
  <si>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</si>
  <si>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</si>
  <si>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</si>
  <si>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</si>
  <si>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</si>
  <si>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</si>
  <si>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</si>
  <si>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</si>
  <si>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</si>
  <si>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</si>
  <si>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</si>
  <si>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</si>
  <si>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</si>
  <si>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</si>
  <si>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</si>
  <si>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</si>
  <si>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</si>
  <si>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</si>
  <si>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</si>
  <si>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</si>
  <si>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</si>
  <si>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</si>
  <si>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</si>
  <si>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</si>
  <si>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</si>
  <si>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</si>
  <si>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</si>
  <si>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</si>
  <si>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</si>
  <si>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</si>
  <si>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</si>
  <si>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</si>
  <si>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</si>
  <si>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</si>
  <si>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</si>
  <si>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</si>
  <si>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</si>
  <si>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</si>
  <si>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</si>
  <si>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</si>
  <si>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</si>
  <si>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</si>
  <si>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</si>
  <si>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</si>
  <si>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</si>
  <si>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</si>
  <si>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</si>
  <si>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</si>
  <si>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</si>
  <si>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</si>
  <si>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</si>
  <si>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</si>
  <si>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</si>
  <si>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</si>
  <si>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</si>
  <si>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</si>
  <si>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</si>
  <si>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</si>
  <si>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</si>
  <si>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</si>
  <si>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</si>
  <si>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</si>
  <si>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</si>
  <si>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</si>
  <si>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</si>
  <si>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</si>
  <si>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</si>
  <si>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</si>
  <si>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</si>
  <si>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</si>
  <si>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</si>
  <si>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</si>
  <si>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</si>
  <si>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</si>
  <si>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</si>
  <si>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</si>
  <si>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</si>
  <si>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</si>
  <si>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</si>
  <si>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</si>
  <si>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</si>
  <si>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</si>
  <si>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</si>
  <si>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</si>
  <si>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</si>
  <si>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</si>
  <si>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</si>
  <si>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</si>
  <si>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</si>
  <si>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</si>
  <si>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</si>
  <si>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</si>
  <si>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</si>
  <si>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</si>
  <si>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</si>
  <si>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</si>
  <si>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</si>
  <si>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</si>
  <si>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</si>
  <si>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</si>
  <si>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</si>
  <si>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</si>
  <si>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</si>
  <si>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</si>
  <si>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</si>
  <si>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</si>
  <si>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</si>
  <si>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</si>
  <si>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</si>
  <si>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</si>
  <si>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</si>
  <si>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</si>
  <si>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</si>
  <si>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</si>
  <si>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</si>
  <si>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</si>
  <si>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</si>
  <si>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</si>
  <si>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</si>
  <si>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</si>
  <si>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</si>
  <si>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</si>
  <si>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</si>
  <si>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</si>
  <si>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</si>
  <si>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</si>
  <si>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</si>
  <si>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</si>
  <si>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</si>
  <si>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</si>
  <si>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</si>
  <si>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</si>
  <si>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</si>
  <si>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</si>
  <si>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</si>
  <si>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</si>
  <si>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</si>
  <si>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</si>
  <si>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</si>
  <si>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</si>
  <si>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</si>
  <si>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</si>
  <si>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</si>
  <si>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</si>
  <si>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</si>
  <si>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</si>
  <si>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</si>
  <si>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</si>
  <si>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</si>
  <si>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</si>
  <si>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</si>
  <si>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</si>
  <si>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</si>
  <si>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</si>
  <si>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</si>
  <si>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</si>
  <si>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</si>
  <si>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</si>
  <si>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</si>
  <si>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</si>
  <si>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</si>
  <si>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</si>
  <si>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</si>
  <si>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</si>
  <si>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</si>
  <si>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</si>
  <si>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</si>
  <si>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</si>
  <si>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</si>
  <si>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</si>
  <si>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</si>
  <si>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</si>
  <si>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</si>
  <si>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</si>
  <si>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</si>
  <si>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</si>
  <si>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</si>
  <si>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</si>
  <si>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</si>
  <si>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</si>
  <si>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</si>
  <si>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</si>
  <si>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</si>
  <si>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</si>
  <si>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</si>
  <si>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</si>
  <si>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</si>
  <si>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</si>
  <si>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</si>
  <si>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</si>
  <si>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</si>
  <si>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</si>
  <si>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</si>
  <si>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</si>
  <si>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</si>
  <si>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</si>
  <si>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</si>
  <si>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</si>
  <si>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</si>
  <si>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</si>
  <si>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</si>
  <si>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</si>
  <si>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</si>
  <si>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</si>
  <si>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</si>
  <si>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</si>
  <si>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</si>
  <si>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</si>
  <si>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</si>
  <si>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</si>
  <si>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</si>
  <si>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</si>
  <si>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</si>
  <si>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</si>
  <si>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</si>
  <si>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</si>
  <si>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</si>
  <si>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</si>
  <si>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</si>
  <si>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</si>
  <si>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</si>
  <si>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</si>
  <si>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</si>
  <si>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</si>
  <si>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</si>
  <si>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</si>
  <si>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</si>
  <si>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</si>
  <si>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</si>
  <si>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</si>
  <si>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</si>
  <si>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</si>
  <si>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</si>
  <si>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</si>
  <si>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</si>
  <si>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</si>
  <si>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</si>
  <si>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</si>
  <si>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</si>
  <si>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</si>
  <si>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</si>
  <si>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</si>
  <si>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</si>
  <si>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</si>
  <si>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</si>
  <si>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</si>
  <si>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</si>
  <si>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</si>
  <si>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</si>
  <si>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</si>
  <si>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</si>
  <si>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</si>
  <si>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</si>
  <si>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</si>
  <si>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</si>
  <si>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</si>
  <si>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</si>
  <si>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</si>
  <si>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</si>
  <si>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</si>
  <si>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</si>
  <si>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</si>
  <si>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</si>
  <si>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</si>
  <si>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</si>
  <si>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</si>
  <si>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</si>
  <si>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</si>
  <si>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</si>
  <si>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</si>
  <si>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</si>
  <si>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</si>
  <si>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</si>
  <si>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</si>
  <si>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</si>
  <si>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</si>
  <si>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</si>
  <si>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</si>
  <si>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</si>
  <si>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</si>
  <si>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</si>
  <si>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</si>
  <si>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</si>
  <si>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</si>
  <si>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</si>
  <si>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</si>
  <si>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</si>
  <si>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</si>
  <si>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</si>
  <si>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</si>
  <si>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</si>
  <si>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</si>
  <si>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</si>
  <si>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</si>
  <si>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</si>
  <si>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</si>
  <si>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</si>
  <si>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</si>
  <si>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</si>
  <si>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</si>
  <si>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</si>
  <si>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</si>
  <si>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</si>
  <si>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</si>
  <si>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</si>
  <si>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</si>
  <si>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</si>
  <si>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</si>
  <si>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</si>
  <si>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</si>
  <si>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</si>
  <si>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</si>
  <si>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</si>
  <si>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</si>
  <si>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</si>
  <si>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</si>
  <si>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</si>
  <si>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</si>
  <si>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</si>
  <si>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</si>
  <si>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</si>
  <si>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</si>
  <si>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</si>
  <si>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</si>
  <si>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</si>
  <si>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</si>
  <si>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</si>
  <si>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</si>
  <si>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</si>
  <si>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</si>
  <si>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</si>
  <si>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</si>
  <si>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</si>
  <si>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</si>
  <si>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</si>
  <si>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</si>
  <si>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</si>
  <si>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</si>
  <si>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</si>
  <si>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</si>
  <si>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</si>
  <si>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</si>
  <si>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</si>
  <si>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</si>
  <si>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</si>
  <si>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</si>
  <si>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</si>
  <si>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</si>
  <si>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</si>
  <si>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</si>
  <si>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</si>
  <si>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</si>
  <si>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</si>
  <si>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</si>
  <si>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</si>
  <si>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</si>
  <si>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</si>
  <si>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</si>
  <si>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</si>
  <si>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</si>
  <si>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</si>
  <si>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</si>
  <si>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</si>
  <si>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</si>
  <si>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</si>
  <si>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</si>
  <si>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</si>
  <si>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</si>
  <si>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</si>
  <si>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</si>
  <si>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</si>
  <si>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</si>
  <si>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</si>
  <si>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</si>
  <si>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</si>
  <si>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</si>
  <si>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</si>
  <si>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</si>
  <si>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</si>
  <si>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</si>
  <si>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</si>
  <si>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</si>
  <si>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</si>
  <si>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</si>
  <si>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</si>
  <si>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</si>
  <si>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</si>
  <si>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</si>
  <si>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</si>
  <si>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</si>
  <si>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</si>
  <si>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</si>
  <si>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</si>
  <si>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</si>
  <si>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</si>
  <si>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</si>
  <si>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</si>
  <si>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</si>
  <si>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</si>
  <si>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</si>
  <si>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</si>
  <si>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</si>
  <si>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</si>
  <si>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</si>
  <si>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</si>
  <si>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</si>
  <si>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</si>
  <si>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</si>
  <si>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</si>
  <si>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</si>
  <si>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</si>
  <si>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</si>
  <si>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</si>
  <si>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</si>
  <si>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</si>
  <si>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</si>
  <si>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</si>
  <si>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</si>
  <si>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</si>
  <si>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</si>
  <si>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</si>
  <si>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</si>
  <si>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</si>
  <si>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</si>
  <si>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</si>
  <si>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</si>
  <si>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</si>
  <si>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</si>
  <si>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</si>
  <si>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</si>
  <si>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</si>
  <si>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</si>
  <si>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</si>
  <si>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</si>
  <si>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</si>
  <si>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</si>
  <si>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</si>
  <si>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</si>
  <si>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</si>
  <si>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</si>
  <si>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</si>
  <si>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</si>
  <si>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</si>
  <si>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</si>
  <si>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</si>
  <si>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</si>
  <si>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</si>
  <si>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</si>
  <si>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</si>
  <si>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</si>
  <si>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</si>
  <si>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</si>
  <si>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</si>
  <si>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</si>
  <si>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</si>
  <si>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</si>
  <si>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</si>
  <si>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</si>
  <si>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</si>
  <si>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</si>
  <si>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</si>
  <si>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</si>
  <si>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</si>
  <si>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</si>
  <si>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</si>
  <si>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</si>
  <si>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</si>
  <si>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</si>
  <si>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</si>
  <si>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</si>
  <si>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</si>
  <si>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</si>
  <si>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</si>
  <si>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</si>
  <si>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</si>
  <si>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</si>
  <si>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</si>
  <si>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</si>
  <si>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</si>
  <si>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</si>
  <si>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</si>
  <si>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</si>
  <si>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</si>
  <si>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</si>
  <si>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</si>
  <si>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</si>
  <si>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</si>
  <si>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</si>
  <si>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</si>
  <si>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</si>
  <si>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</si>
  <si>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</si>
  <si>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</si>
  <si>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</si>
  <si>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</si>
  <si>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</si>
  <si>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</si>
  <si>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</si>
  <si>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</si>
  <si>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</si>
  <si>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</si>
  <si>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</si>
  <si>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</si>
  <si>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</si>
  <si>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</si>
  <si>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</si>
  <si>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</si>
  <si>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</si>
  <si>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</si>
  <si>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</si>
  <si>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</si>
  <si>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</si>
  <si>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</si>
  <si>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</si>
  <si>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</si>
  <si>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</si>
  <si>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</si>
  <si>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</si>
  <si>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</si>
  <si>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</si>
  <si>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</si>
  <si>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</si>
  <si>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</si>
  <si>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</si>
  <si>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</si>
  <si>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</si>
  <si>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</si>
  <si>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</si>
  <si>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</si>
  <si>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</si>
  <si>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</si>
  <si>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</si>
  <si>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</si>
  <si>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</si>
  <si>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</si>
  <si>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</si>
  <si>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</si>
  <si>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</si>
  <si>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</si>
  <si>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</si>
  <si>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</si>
  <si>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</si>
  <si>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</si>
  <si>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</si>
  <si>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</si>
  <si>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</si>
  <si>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</si>
  <si>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</si>
  <si>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</si>
  <si>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</si>
  <si>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</si>
  <si>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</si>
  <si>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</si>
  <si>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</si>
  <si>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</si>
  <si>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</si>
  <si>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</si>
  <si>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</si>
  <si>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</si>
  <si>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</si>
  <si>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</si>
  <si>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</si>
  <si>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</si>
  <si>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</si>
  <si>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</si>
  <si>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</si>
  <si>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</si>
  <si>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</si>
  <si>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</si>
  <si>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</si>
  <si>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</si>
  <si>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</si>
  <si>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</si>
  <si>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</si>
  <si>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</si>
  <si>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</si>
  <si>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</si>
  <si>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</si>
  <si>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</si>
  <si>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</si>
  <si>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</si>
  <si>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</si>
  <si>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</si>
  <si>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</si>
  <si>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</si>
  <si>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</si>
  <si>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</si>
  <si>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</si>
  <si>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</si>
  <si>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</si>
  <si>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</si>
  <si>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</si>
  <si>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</si>
  <si>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</si>
  <si>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</si>
  <si>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</si>
  <si>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</si>
  <si>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</si>
  <si>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</si>
  <si>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</si>
  <si>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</si>
  <si>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</si>
  <si>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</si>
  <si>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</si>
  <si>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</si>
  <si>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</si>
  <si>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</si>
  <si>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</si>
  <si>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</si>
  <si>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</si>
  <si>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</si>
  <si>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</si>
  <si>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</si>
  <si>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</si>
  <si>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</si>
  <si>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</si>
  <si>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</si>
  <si>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</si>
  <si>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</si>
  <si>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</si>
  <si>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</si>
  <si>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</si>
  <si>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</si>
  <si>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</si>
  <si>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</si>
  <si>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</si>
  <si>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</si>
  <si>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</si>
  <si>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</si>
  <si>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</si>
  <si>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</si>
  <si>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</si>
  <si>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</si>
  <si>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</si>
  <si>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</si>
  <si>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</si>
  <si>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</si>
  <si>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</si>
  <si>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</si>
  <si>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</si>
  <si>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</si>
  <si>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</si>
  <si>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</si>
  <si>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</si>
  <si>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</si>
  <si>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</si>
  <si>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</si>
  <si>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</si>
  <si>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</si>
  <si>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</si>
  <si>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</si>
  <si>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</si>
  <si>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</si>
  <si>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</si>
  <si>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</si>
  <si>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</si>
  <si>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</si>
  <si>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</si>
  <si>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</si>
  <si>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</si>
  <si>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</si>
  <si>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</si>
  <si>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</si>
  <si>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</si>
  <si>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</si>
  <si>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</si>
  <si>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</si>
  <si>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</si>
  <si>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</si>
  <si>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</si>
  <si>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</si>
  <si>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</si>
  <si>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</si>
  <si>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</si>
  <si>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</si>
  <si>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</si>
  <si>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</si>
  <si>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</si>
  <si>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</si>
  <si>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</si>
  <si>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</si>
  <si>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</si>
  <si>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</si>
  <si>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</si>
  <si>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</si>
  <si>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</si>
  <si>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</si>
  <si>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</si>
  <si>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</si>
  <si>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</si>
  <si>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</si>
  <si>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</si>
  <si>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</si>
  <si>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</si>
  <si>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</si>
  <si>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</si>
  <si>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</si>
  <si>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</si>
  <si>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</si>
  <si>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</si>
  <si>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</si>
  <si>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</si>
  <si>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</si>
  <si>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</si>
  <si>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</si>
  <si>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</si>
  <si>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</si>
  <si>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</si>
  <si>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</si>
  <si>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</si>
  <si>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</si>
  <si>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</si>
  <si>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</si>
  <si>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</si>
  <si>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</si>
  <si>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</si>
  <si>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</si>
  <si>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</si>
  <si>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</si>
  <si>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</si>
  <si>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</si>
  <si>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</si>
  <si>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</si>
  <si>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</si>
  <si>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</si>
  <si>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</si>
  <si>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</si>
  <si>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</si>
  <si>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</si>
  <si>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</si>
  <si>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</si>
  <si>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</si>
  <si>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</si>
  <si>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</si>
  <si>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</si>
  <si>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</si>
  <si>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</si>
  <si>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</si>
  <si>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</si>
  <si>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</si>
  <si>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</si>
  <si>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</si>
  <si>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</si>
  <si>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</si>
  <si>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</si>
  <si>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</si>
  <si>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</si>
  <si>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</si>
  <si>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</si>
  <si>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</si>
  <si>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</si>
  <si>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</si>
  <si>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</si>
  <si>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</si>
  <si>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</si>
  <si>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</si>
  <si>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</si>
  <si>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</si>
  <si>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</si>
  <si>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</si>
  <si>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</si>
  <si>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</si>
  <si>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</si>
  <si>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</si>
  <si>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</si>
  <si>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</si>
  <si>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</si>
  <si>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</si>
  <si>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</si>
  <si>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</si>
  <si>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</si>
  <si>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</si>
  <si>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</si>
  <si>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</si>
  <si>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</si>
  <si>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</si>
  <si>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</si>
  <si>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</si>
  <si>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</si>
  <si>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</si>
  <si>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</si>
  <si>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</si>
  <si>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</si>
  <si>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</si>
  <si>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</si>
  <si>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</si>
  <si>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</si>
  <si>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</si>
  <si>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</si>
  <si>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</si>
  <si>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</si>
  <si>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</si>
  <si>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</si>
  <si>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</si>
  <si>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</si>
  <si>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</si>
  <si>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</si>
  <si>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</si>
  <si>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</si>
  <si>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</si>
  <si>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</si>
  <si>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</si>
  <si>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</si>
  <si>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</si>
  <si>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</si>
  <si>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</si>
  <si>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</si>
  <si>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</si>
  <si>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</si>
  <si>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</si>
  <si>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</si>
  <si>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</si>
  <si>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</si>
  <si>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</si>
  <si>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</si>
  <si>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</si>
  <si>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</si>
  <si>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</si>
  <si>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</si>
  <si>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</si>
  <si>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</si>
  <si>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</si>
  <si>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</si>
  <si>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</si>
  <si>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</si>
  <si>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</si>
  <si>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</si>
  <si>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</si>
  <si>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</si>
  <si>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</si>
  <si>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</si>
  <si>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</si>
  <si>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</si>
  <si>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</si>
  <si>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</si>
  <si>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</si>
  <si>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</si>
  <si>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</si>
  <si>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</si>
  <si>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</si>
  <si>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</si>
  <si>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</si>
  <si>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</si>
  <si>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</si>
  <si>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</si>
  <si>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</si>
  <si>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</si>
  <si>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</si>
  <si>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</si>
  <si>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</si>
  <si>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</si>
  <si>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</si>
  <si>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</si>
  <si>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</si>
  <si>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</si>
  <si>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</si>
  <si>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</si>
  <si>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</si>
  <si>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</si>
  <si>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</si>
  <si>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</si>
  <si>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</si>
  <si>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</si>
  <si>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</si>
  <si>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</si>
  <si>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</si>
  <si>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</si>
  <si>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</si>
  <si>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</si>
  <si>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</si>
  <si>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</si>
  <si>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</si>
  <si>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</si>
  <si>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</si>
  <si>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</si>
  <si>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</si>
  <si>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</si>
  <si>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</si>
  <si>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</si>
  <si>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</si>
  <si>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</si>
  <si>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</si>
  <si>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</si>
  <si>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</si>
  <si>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</si>
  <si>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</si>
  <si>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</si>
  <si>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</si>
  <si>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</si>
  <si>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</si>
  <si>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</si>
  <si>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</si>
  <si>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</si>
  <si>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</si>
  <si>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</si>
  <si>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</si>
  <si>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</si>
  <si>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</si>
  <si>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</si>
  <si>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</si>
  <si>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</si>
  <si>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</si>
  <si>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</si>
  <si>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</si>
  <si>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</si>
  <si>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</si>
  <si>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</si>
  <si>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</si>
  <si>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</si>
  <si>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</si>
  <si>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</si>
  <si>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</si>
  <si>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</si>
  <si>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</si>
  <si>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</si>
  <si>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</si>
  <si>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</si>
  <si>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</si>
  <si>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</si>
  <si>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</si>
  <si>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</si>
  <si>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</si>
  <si>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</si>
  <si>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</si>
  <si>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</si>
  <si>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</si>
  <si>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</si>
  <si>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</si>
  <si>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</si>
  <si>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</si>
  <si>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</si>
  <si>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</si>
  <si>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</si>
  <si>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</si>
  <si>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</si>
  <si>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</si>
  <si>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</si>
  <si>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</si>
  <si>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</si>
  <si>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</si>
  <si>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</si>
  <si>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</si>
  <si>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</si>
  <si>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</si>
  <si>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</si>
  <si>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</si>
  <si>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</si>
  <si>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</si>
  <si>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</si>
  <si>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</si>
  <si>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</si>
  <si>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</si>
  <si>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</si>
  <si>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</si>
  <si>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</si>
  <si>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</si>
  <si>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</si>
  <si>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</si>
  <si>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</si>
  <si>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</si>
  <si>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</si>
  <si>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</si>
  <si>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</si>
  <si>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</si>
  <si>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</si>
  <si>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</si>
  <si>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</si>
  <si>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</si>
  <si>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</si>
  <si>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</si>
  <si>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</si>
  <si>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</si>
  <si>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</si>
  <si>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</si>
  <si>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</si>
  <si>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</si>
  <si>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</si>
  <si>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</si>
  <si>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</si>
  <si>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</si>
  <si>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</si>
  <si>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</si>
  <si>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</si>
  <si>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</si>
  <si>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</si>
  <si>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</si>
  <si>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</si>
  <si>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</si>
  <si>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</si>
  <si>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</si>
  <si>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</si>
  <si>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</si>
  <si>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</si>
  <si>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</si>
  <si>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</si>
  <si>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</si>
  <si>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</si>
  <si>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</si>
  <si>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</si>
  <si>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</si>
  <si>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</si>
  <si>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</si>
  <si>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</si>
  <si>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</si>
  <si>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</si>
  <si>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</si>
  <si>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</si>
  <si>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</si>
  <si>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</si>
  <si>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</si>
  <si>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</si>
  <si>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</si>
  <si>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</si>
  <si>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</si>
  <si>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</si>
  <si>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</si>
  <si>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</si>
  <si>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</si>
  <si>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</si>
  <si>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</si>
  <si>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</si>
  <si>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</si>
  <si>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</si>
  <si>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</si>
  <si>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</si>
  <si>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</si>
  <si>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</si>
  <si>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</si>
  <si>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</si>
  <si>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</si>
  <si>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</si>
  <si>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</si>
  <si>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</si>
  <si>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</si>
  <si>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</si>
  <si>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</si>
  <si>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</si>
  <si>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</si>
  <si>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</si>
  <si>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</si>
  <si>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</si>
  <si>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</si>
  <si>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</si>
  <si>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</si>
  <si>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</si>
  <si>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</si>
  <si>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</si>
  <si>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</si>
  <si>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</si>
  <si>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</si>
  <si>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</si>
  <si>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</si>
  <si>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</si>
  <si>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</si>
  <si>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</si>
  <si>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</si>
  <si>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</si>
  <si>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</si>
  <si>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</si>
  <si>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</si>
  <si>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</si>
  <si>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</si>
  <si>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</si>
  <si>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</si>
  <si>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</si>
  <si>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</si>
  <si>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</si>
  <si>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</si>
  <si>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</si>
  <si>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</si>
  <si>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</si>
  <si>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</si>
  <si>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</si>
  <si>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</si>
  <si>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</si>
  <si>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</si>
  <si>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</si>
  <si>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</si>
  <si>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</si>
  <si>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</si>
  <si>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</si>
  <si>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</si>
  <si>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</si>
  <si>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</si>
  <si>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</si>
  <si>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</si>
  <si>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</si>
  <si>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</si>
  <si>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</si>
  <si>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</si>
  <si>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</si>
  <si>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</si>
  <si>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</si>
  <si>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</si>
  <si>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</si>
  <si>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</si>
  <si>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</si>
  <si>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</si>
  <si>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</si>
  <si>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</si>
  <si>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</si>
  <si>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</si>
  <si>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</si>
  <si>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</si>
  <si>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</si>
  <si>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</si>
  <si>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</si>
  <si>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</si>
  <si>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</si>
  <si>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</si>
  <si>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</si>
  <si>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</si>
  <si>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</si>
  <si>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</si>
  <si>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</si>
  <si>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</si>
  <si>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</si>
  <si>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</si>
  <si>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</si>
  <si>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</si>
  <si>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</si>
  <si>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</si>
  <si>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</si>
  <si>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</si>
  <si>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</si>
  <si>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</si>
  <si>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</si>
  <si>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</si>
  <si>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</si>
  <si>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</si>
  <si>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</si>
  <si>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</si>
  <si>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</si>
  <si>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</si>
  <si>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</si>
  <si>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</si>
  <si>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</si>
  <si>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</si>
  <si>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</si>
  <si>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</si>
  <si>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</si>
  <si>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</si>
  <si>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</si>
  <si>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</si>
  <si>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</si>
  <si>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</si>
  <si>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</si>
  <si>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</si>
  <si>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</si>
  <si>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</si>
  <si>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</si>
  <si>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</si>
  <si>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</si>
  <si>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</si>
  <si>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</si>
  <si>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</si>
  <si>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</si>
  <si>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</si>
  <si>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</si>
  <si>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</si>
  <si>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</si>
  <si>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</si>
  <si>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</si>
  <si>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</si>
  <si>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</si>
  <si>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</si>
  <si>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</si>
  <si>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</si>
  <si>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</si>
  <si>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</si>
  <si>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</si>
  <si>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</si>
  <si>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</si>
  <si>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</si>
  <si>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</si>
  <si>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</si>
  <si>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</si>
  <si>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</si>
  <si>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</si>
  <si>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</si>
  <si>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</si>
  <si>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</si>
  <si>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</si>
  <si>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</si>
  <si>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</si>
  <si>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</si>
  <si>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</si>
  <si>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</si>
  <si>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</si>
  <si>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</si>
  <si>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</si>
  <si>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</si>
  <si>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</si>
  <si>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</si>
  <si>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</si>
  <si>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</si>
  <si>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</si>
  <si>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</si>
  <si>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</si>
  <si>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</si>
  <si>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</si>
  <si>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</si>
  <si>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</si>
  <si>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</si>
  <si>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</si>
  <si>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</si>
  <si>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</si>
  <si>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</si>
  <si>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</si>
  <si>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</si>
  <si>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</si>
  <si>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</si>
  <si>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</si>
  <si>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</si>
  <si>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</si>
  <si>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</si>
  <si>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</si>
  <si>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</si>
  <si>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</si>
  <si>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</si>
  <si>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</si>
  <si>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</si>
  <si>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</si>
  <si>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</si>
  <si>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</si>
  <si>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</si>
  <si>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</si>
  <si>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</si>
  <si>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</si>
  <si>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</si>
  <si>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</si>
  <si>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</si>
  <si>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</si>
  <si>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</si>
  <si>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</si>
  <si>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</si>
  <si>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</si>
  <si>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</si>
  <si>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</si>
  <si>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</si>
  <si>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</si>
  <si>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</si>
  <si>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</si>
  <si>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</si>
  <si>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</si>
  <si>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</si>
  <si>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</si>
  <si>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</si>
  <si>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</si>
  <si>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</si>
  <si>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</si>
  <si>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</si>
  <si>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</si>
  <si>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</si>
  <si>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</si>
  <si>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</si>
  <si>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</si>
  <si>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</si>
  <si>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</si>
  <si>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</si>
  <si>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</si>
  <si>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</si>
  <si>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</si>
  <si>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</si>
  <si>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</si>
  <si>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</si>
  <si>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</si>
  <si>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</si>
  <si>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</si>
  <si>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</si>
  <si>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</si>
  <si>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</si>
  <si>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</si>
  <si>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</si>
  <si>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</si>
  <si>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</si>
  <si>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</si>
  <si>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</si>
  <si>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</si>
  <si>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</si>
  <si>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</si>
  <si>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</si>
  <si>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</si>
  <si>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</si>
  <si>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</si>
  <si>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</si>
  <si>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</si>
  <si>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</si>
  <si>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</si>
  <si>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</si>
  <si>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</si>
  <si>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</si>
  <si>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</si>
  <si>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</si>
  <si>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</si>
  <si>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</si>
  <si>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</si>
  <si>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</si>
  <si>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</si>
  <si>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</si>
  <si>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</si>
  <si>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</si>
  <si>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</si>
  <si>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</si>
  <si>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</si>
  <si>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</si>
  <si>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</si>
  <si>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</si>
  <si>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</si>
  <si>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</si>
  <si>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</si>
  <si>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</si>
  <si>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</si>
  <si>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</si>
  <si>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</si>
  <si>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</si>
  <si>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</si>
  <si>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</si>
  <si>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</si>
  <si>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</si>
  <si>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</si>
  <si>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</si>
  <si>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</si>
  <si>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</si>
  <si>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</si>
  <si>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</si>
  <si>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</si>
  <si>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</si>
  <si>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</si>
  <si>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</si>
  <si>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</si>
  <si>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</si>
  <si>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</si>
  <si>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</si>
  <si>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</si>
  <si>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</si>
  <si>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</si>
  <si>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</si>
  <si>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</si>
  <si>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</si>
  <si>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</si>
  <si>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</si>
  <si>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</si>
  <si>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</si>
  <si>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</si>
  <si>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</si>
  <si>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</si>
  <si>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</si>
  <si>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</si>
  <si>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</si>
  <si>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</si>
  <si>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</si>
  <si>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</si>
  <si>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</si>
  <si>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</si>
  <si>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</si>
  <si>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</si>
  <si>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</si>
  <si>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</si>
  <si>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</si>
  <si>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</si>
  <si>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</si>
  <si>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</si>
  <si>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</si>
  <si>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</si>
  <si>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</si>
  <si>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</si>
  <si>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</si>
  <si>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</si>
  <si>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</si>
  <si>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</si>
  <si>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</si>
  <si>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</si>
  <si>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</si>
  <si>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</si>
  <si>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</si>
  <si>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</si>
  <si>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</si>
  <si>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</si>
  <si>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</si>
  <si>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</si>
  <si>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</si>
  <si>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</si>
  <si>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</si>
  <si>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</si>
  <si>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</si>
  <si>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</si>
  <si>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</si>
  <si>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</si>
  <si>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</si>
  <si>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</si>
  <si>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</si>
  <si>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</si>
  <si>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</si>
  <si>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</si>
  <si>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</si>
  <si>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</si>
  <si>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</si>
  <si>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</si>
  <si>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</si>
  <si>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</si>
  <si>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</si>
  <si>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</si>
  <si>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</si>
  <si>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</si>
  <si>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</si>
  <si>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</si>
  <si>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</si>
  <si>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</si>
  <si>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</si>
  <si>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</si>
  <si>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</si>
  <si>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</si>
  <si>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</si>
  <si>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</si>
  <si>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</si>
  <si>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</si>
  <si>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</si>
  <si>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</si>
  <si>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</si>
  <si>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</si>
  <si>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</si>
  <si>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</si>
  <si>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</si>
  <si>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</si>
  <si>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</si>
  <si>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</si>
  <si>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</si>
  <si>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</si>
  <si>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</si>
  <si>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</si>
  <si>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</si>
  <si>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</si>
  <si>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</si>
  <si>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</si>
  <si>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</si>
  <si>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</si>
  <si>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</si>
  <si>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</si>
  <si>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</si>
  <si>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</si>
  <si>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</si>
  <si>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</si>
  <si>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</si>
  <si>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</si>
  <si>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</si>
  <si>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</si>
  <si>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</si>
  <si>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</si>
  <si>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</si>
  <si>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</si>
  <si>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</si>
  <si>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</si>
  <si>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</si>
  <si>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</si>
  <si>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</si>
  <si>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</si>
  <si>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</si>
  <si>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</si>
  <si>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</si>
  <si>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</si>
  <si>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</si>
  <si>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</si>
  <si>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</si>
  <si>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</si>
  <si>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</si>
  <si>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</si>
  <si>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</si>
  <si>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</si>
  <si>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</si>
  <si>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</si>
  <si>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</si>
  <si>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</si>
  <si>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</si>
  <si>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</si>
  <si>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</si>
  <si>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</si>
  <si>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</si>
  <si>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</si>
  <si>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</si>
  <si>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</si>
  <si>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</si>
  <si>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</si>
  <si>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</si>
  <si>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</si>
  <si>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</si>
  <si>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</si>
  <si>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</si>
  <si>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</si>
  <si>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</si>
  <si>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</si>
  <si>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</si>
  <si>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</si>
  <si>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</si>
  <si>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</si>
  <si>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</si>
  <si>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</si>
  <si>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</si>
  <si>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</si>
  <si>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</si>
  <si>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</si>
  <si>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</si>
  <si>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</si>
  <si>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</si>
  <si>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</si>
  <si>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</si>
  <si>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</si>
  <si>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</si>
  <si>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</si>
  <si>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</si>
  <si>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</si>
  <si>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</si>
  <si>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</si>
  <si>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</si>
  <si>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</si>
  <si>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</si>
  <si>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</si>
  <si>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</si>
  <si>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</si>
  <si>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</si>
  <si>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</si>
  <si>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</si>
  <si>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</si>
  <si>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</si>
  <si>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</si>
  <si>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</si>
  <si>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</si>
  <si>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</si>
  <si>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</si>
  <si>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</si>
  <si>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</si>
  <si>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</si>
  <si>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</si>
  <si>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</si>
  <si>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</si>
  <si>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</si>
  <si>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</si>
  <si>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</si>
  <si>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</si>
  <si>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</si>
  <si>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</si>
  <si>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</si>
  <si>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</si>
  <si>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</si>
  <si>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</si>
  <si>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</si>
  <si>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</si>
  <si>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</si>
  <si>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</si>
  <si>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</si>
  <si>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</si>
  <si>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</si>
  <si>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</si>
  <si>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</si>
  <si>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</si>
  <si>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</si>
  <si>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</si>
  <si>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</si>
  <si>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</si>
  <si>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</si>
  <si>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</si>
  <si>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</si>
  <si>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</si>
  <si>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</si>
  <si>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</si>
  <si>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</si>
  <si>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</si>
  <si>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</si>
  <si>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</si>
  <si>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</si>
  <si>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</si>
  <si>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</si>
  <si>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</si>
  <si>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</si>
  <si>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</si>
  <si>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</si>
  <si>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</si>
  <si>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</si>
  <si>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</si>
  <si>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</si>
  <si>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</si>
  <si>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</si>
  <si>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</si>
  <si>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</si>
  <si>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</si>
  <si>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</si>
  <si>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</si>
  <si>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</si>
  <si>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</si>
  <si>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</si>
  <si>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</si>
  <si>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</si>
  <si>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</si>
  <si>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</si>
  <si>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</si>
  <si>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</si>
  <si>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</si>
  <si>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</si>
  <si>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</si>
  <si>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</si>
  <si>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</si>
  <si>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</si>
  <si>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</si>
  <si>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</si>
  <si>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</si>
  <si>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</si>
  <si>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</si>
  <si>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</si>
  <si>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</si>
  <si>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</si>
  <si>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</si>
  <si>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</si>
  <si>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</si>
  <si>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</si>
  <si>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</si>
  <si>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</si>
  <si>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</si>
  <si>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</si>
  <si>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</si>
  <si>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</si>
  <si>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</si>
  <si>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</si>
  <si>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</si>
  <si>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</si>
  <si>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</si>
  <si>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</si>
  <si>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</si>
  <si>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</si>
  <si>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</si>
  <si>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</si>
  <si>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</si>
  <si>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</si>
  <si>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</si>
  <si>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</si>
  <si>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</si>
  <si>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</si>
  <si>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</si>
  <si>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</si>
  <si>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</si>
  <si>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</si>
  <si>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</si>
  <si>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</si>
  <si>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</si>
  <si>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</si>
  <si>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</si>
  <si>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</si>
  <si>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</si>
  <si>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</si>
  <si>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</si>
  <si>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</si>
  <si>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</si>
  <si>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</si>
  <si>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</si>
  <si>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</si>
  <si>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</si>
  <si>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</si>
  <si>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</si>
  <si>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</si>
  <si>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</si>
  <si>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</si>
  <si>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</si>
  <si>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</si>
  <si>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</si>
  <si>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</si>
  <si>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</si>
  <si>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</si>
  <si>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</si>
  <si>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</si>
  <si>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</si>
  <si>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</si>
  <si>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</si>
  <si>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</si>
  <si>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</si>
  <si>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</si>
  <si>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</si>
  <si>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</si>
  <si>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</si>
  <si>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</si>
  <si>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</si>
  <si>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</si>
  <si>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</si>
  <si>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</si>
  <si>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</si>
  <si>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</si>
  <si>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</si>
  <si>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</si>
  <si>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</si>
  <si>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</si>
  <si>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</si>
  <si>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</si>
  <si>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</si>
  <si>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</si>
  <si>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</si>
  <si>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</si>
  <si>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</si>
  <si>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</si>
  <si>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</si>
  <si>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</si>
  <si>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</si>
  <si>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</si>
  <si>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</si>
  <si>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</si>
  <si>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</si>
  <si>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</si>
  <si>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</si>
  <si>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</si>
  <si>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</si>
  <si>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</si>
  <si>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</si>
  <si>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</si>
  <si>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</si>
  <si>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</si>
  <si>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</si>
  <si>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</si>
  <si>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</si>
  <si>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</si>
  <si>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</si>
  <si>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</si>
  <si>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</si>
  <si>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</si>
  <si>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</si>
  <si>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</si>
  <si>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</si>
  <si>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</si>
  <si>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</si>
  <si>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</si>
  <si>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</si>
  <si>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</si>
  <si>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</si>
  <si>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</si>
  <si>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</si>
  <si>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</si>
  <si>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</si>
  <si>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</si>
  <si>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</si>
  <si>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</si>
  <si>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</si>
  <si>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</si>
  <si>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</si>
  <si>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</si>
  <si>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</si>
  <si>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</si>
  <si>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</si>
  <si>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</si>
  <si>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</si>
  <si>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</si>
  <si>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</si>
  <si>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</si>
  <si>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</si>
  <si>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</si>
  <si>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</si>
  <si>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</si>
  <si>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</si>
  <si>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</si>
  <si>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</si>
  <si>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</si>
  <si>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</si>
  <si>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</si>
  <si>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</si>
  <si>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</si>
  <si>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</si>
  <si>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</si>
  <si>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</si>
  <si>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</si>
  <si>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</si>
  <si>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</si>
  <si>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</si>
  <si>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</si>
  <si>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</si>
  <si>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</si>
  <si>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</si>
  <si>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</si>
  <si>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</si>
  <si>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</si>
  <si>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</si>
  <si>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</si>
  <si>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</si>
  <si>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</si>
  <si>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</si>
  <si>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</si>
  <si>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</si>
  <si>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</si>
  <si>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</si>
  <si>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</si>
  <si>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</si>
  <si>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</si>
  <si>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</si>
  <si>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</si>
  <si>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</si>
  <si>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</si>
  <si>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</si>
  <si>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</si>
  <si>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</si>
  <si>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</si>
  <si>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</si>
  <si>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</si>
  <si>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</si>
  <si>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</si>
  <si>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</si>
  <si>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</si>
  <si>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</si>
  <si>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</si>
  <si>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</si>
  <si>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</si>
  <si>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</si>
  <si>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</si>
  <si>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</si>
  <si>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</si>
  <si>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</si>
  <si>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</si>
  <si>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</si>
  <si>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</si>
  <si>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</si>
  <si>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</si>
  <si>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</si>
  <si>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</si>
  <si>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</si>
  <si>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</si>
  <si>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</si>
  <si>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</si>
  <si>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</si>
  <si>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</si>
  <si>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</si>
  <si>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</si>
  <si>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</si>
  <si>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</si>
  <si>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</si>
  <si>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</si>
  <si>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</si>
  <si>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</si>
  <si>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</si>
  <si>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</si>
  <si>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</si>
  <si>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</si>
  <si>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</si>
  <si>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</si>
  <si>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</si>
  <si>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</si>
  <si>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</si>
  <si>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</si>
  <si>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</si>
  <si>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</si>
  <si>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</si>
  <si>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</si>
  <si>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</si>
  <si>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</si>
  <si>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</si>
  <si>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</si>
  <si>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</si>
  <si>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</si>
  <si>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</si>
  <si>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</si>
  <si>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</si>
  <si>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</si>
  <si>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</si>
  <si>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</si>
  <si>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</si>
  <si>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</si>
  <si>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</si>
  <si>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</si>
  <si>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</si>
  <si>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</si>
  <si>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</si>
  <si>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</si>
  <si>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</si>
  <si>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</si>
  <si>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</si>
  <si>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</si>
  <si>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</si>
  <si>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</si>
  <si>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</si>
  <si>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</si>
  <si>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</si>
  <si>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</si>
  <si>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</si>
  <si>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</si>
  <si>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</si>
  <si>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</si>
  <si>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</si>
  <si>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</si>
  <si>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</si>
  <si>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</si>
  <si>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</si>
  <si>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</si>
  <si>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</si>
  <si>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</si>
  <si>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</si>
  <si>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</si>
  <si>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</si>
  <si>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</si>
  <si>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</si>
  <si>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</si>
  <si>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</si>
  <si>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</si>
  <si>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</si>
  <si>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</si>
  <si>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</si>
  <si>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</si>
  <si>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</si>
  <si>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</si>
  <si>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</si>
  <si>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</si>
  <si>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</si>
  <si>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</si>
  <si>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</si>
  <si>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</si>
  <si>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</si>
  <si>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</si>
  <si>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</si>
  <si>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</si>
  <si>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</si>
  <si>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</si>
  <si>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</si>
  <si>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</si>
  <si>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</si>
  <si>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</si>
  <si>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</si>
  <si>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</si>
  <si>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</si>
  <si>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</si>
  <si>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</si>
  <si>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</si>
  <si>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</si>
  <si>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</si>
  <si>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</si>
  <si>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</si>
  <si>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</si>
  <si>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</si>
  <si>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</si>
  <si>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</si>
  <si>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</si>
  <si>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</si>
  <si>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</si>
  <si>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</si>
  <si>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</si>
  <si>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</si>
  <si>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</si>
  <si>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</si>
  <si>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</si>
  <si>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</si>
  <si>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</si>
  <si>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</si>
  <si>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</si>
  <si>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</si>
  <si>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</si>
  <si>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</si>
  <si>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</si>
  <si>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</si>
  <si>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</si>
  <si>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</si>
  <si>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</si>
  <si>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</si>
  <si>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</si>
  <si>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</si>
  <si>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</si>
  <si>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</si>
  <si>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</si>
  <si>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</si>
  <si>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</si>
  <si>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</si>
  <si>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</si>
  <si>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</si>
  <si>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</si>
  <si>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</si>
  <si>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</si>
  <si>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</si>
  <si>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</si>
  <si>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</si>
  <si>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</si>
  <si>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</si>
  <si>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</si>
  <si>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</si>
  <si>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</si>
  <si>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</si>
  <si>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</si>
  <si>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</si>
  <si>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</si>
  <si>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</si>
  <si>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</si>
  <si>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</si>
  <si>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</si>
  <si>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</si>
  <si>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</si>
  <si>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</si>
  <si>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</si>
  <si>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</si>
  <si>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</si>
  <si>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</si>
  <si>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</si>
  <si>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</si>
  <si>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</si>
  <si>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</si>
  <si>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</si>
  <si>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</si>
  <si>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</si>
  <si>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</si>
  <si>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</si>
  <si>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</si>
  <si>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</si>
  <si>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</si>
  <si>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</si>
  <si>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</si>
  <si>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</si>
  <si>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</si>
  <si>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</si>
  <si>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</si>
  <si>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</si>
  <si>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</si>
  <si>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</si>
  <si>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</si>
  <si>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</si>
  <si>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</si>
  <si>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</si>
  <si>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</si>
  <si>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</si>
  <si>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</si>
  <si>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</si>
  <si>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</si>
  <si>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</si>
  <si>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</si>
  <si>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</si>
  <si>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</si>
  <si>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</si>
  <si>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</si>
  <si>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</si>
  <si>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</si>
  <si>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</si>
  <si>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</si>
  <si>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</si>
  <si>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</si>
  <si>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</si>
  <si>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</si>
  <si>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</si>
  <si>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</si>
  <si>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</si>
  <si>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</si>
  <si>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</si>
  <si>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</si>
  <si>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</si>
  <si>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</si>
  <si>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</si>
  <si>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</si>
  <si>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</si>
  <si>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</si>
  <si>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</si>
  <si>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</si>
  <si>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</si>
  <si>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</si>
  <si>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</si>
  <si>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</si>
  <si>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</si>
  <si>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</si>
  <si>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</si>
  <si>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</si>
  <si>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</si>
  <si>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</si>
  <si>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</si>
  <si>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</si>
  <si>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</si>
  <si>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</si>
  <si>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</si>
  <si>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</si>
  <si>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</si>
  <si>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</si>
  <si>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</si>
  <si>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</si>
  <si>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</si>
  <si>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</si>
  <si>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</si>
  <si>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</si>
  <si>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</si>
  <si>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</si>
  <si>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</si>
  <si>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</si>
  <si>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</si>
  <si>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</si>
  <si>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</si>
  <si>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</si>
  <si>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</si>
  <si>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</si>
  <si>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</si>
  <si>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</si>
  <si>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</si>
  <si>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</si>
  <si>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</si>
  <si>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</si>
  <si>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</si>
  <si>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</si>
  <si>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</si>
  <si>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</si>
  <si>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</si>
  <si>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</si>
  <si>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</si>
  <si>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</si>
  <si>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</si>
  <si>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</si>
  <si>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</si>
  <si>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</si>
  <si>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</si>
  <si>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</si>
  <si>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</si>
  <si>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</si>
  <si>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</si>
  <si>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</si>
  <si>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</si>
  <si>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</si>
  <si>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</si>
  <si>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</si>
  <si>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</si>
  <si>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</si>
  <si>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</si>
  <si>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</si>
  <si>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</si>
  <si>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</si>
  <si>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</si>
  <si>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</si>
  <si>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</si>
  <si>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</si>
  <si>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</si>
  <si>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</si>
  <si>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</si>
  <si>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</si>
  <si>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</si>
  <si>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</si>
  <si>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</si>
  <si>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</si>
  <si>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</si>
  <si>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</si>
  <si>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</si>
  <si>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</si>
  <si>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</si>
  <si>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</si>
  <si>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</si>
  <si>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</si>
  <si>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</si>
  <si>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</si>
  <si>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</si>
  <si>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</si>
  <si>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</si>
  <si>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</si>
  <si>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</si>
  <si>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</si>
  <si>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</si>
  <si>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</si>
  <si>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</si>
  <si>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</si>
  <si>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</si>
  <si>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</si>
  <si>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</si>
  <si>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</si>
  <si>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</si>
  <si>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</si>
  <si>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</si>
  <si>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</si>
  <si>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</si>
  <si>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</si>
  <si>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</si>
  <si>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</si>
  <si>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</si>
  <si>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</si>
  <si>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</si>
  <si>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</si>
  <si>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</si>
  <si>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</si>
  <si>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</si>
  <si>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</si>
  <si>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</si>
  <si>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</si>
  <si>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</si>
  <si>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</si>
  <si>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</si>
  <si>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</si>
  <si>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</si>
  <si>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</si>
  <si>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</si>
  <si>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</si>
  <si>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</si>
  <si>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</si>
  <si>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</si>
  <si>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</si>
  <si>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</si>
  <si>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</si>
  <si>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</si>
  <si>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</si>
  <si>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</si>
  <si>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</si>
  <si>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</si>
  <si>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</si>
  <si>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</si>
  <si>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</si>
  <si>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</si>
  <si>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</si>
  <si>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</si>
  <si>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</si>
  <si>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</si>
  <si>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</si>
  <si>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</si>
  <si>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</si>
  <si>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</si>
  <si>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</si>
  <si>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</si>
  <si>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</si>
  <si>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</si>
  <si>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</si>
  <si>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</si>
  <si>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</si>
  <si>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</si>
  <si>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</si>
  <si>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</si>
  <si>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</si>
  <si>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</si>
  <si>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</si>
  <si>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</si>
  <si>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</si>
  <si>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</si>
  <si>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</si>
  <si>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</si>
  <si>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</si>
  <si>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</si>
  <si>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</si>
  <si>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</si>
  <si>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</si>
  <si>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</si>
  <si>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</si>
  <si>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</si>
  <si>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</si>
  <si>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</si>
  <si>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</si>
  <si>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</si>
  <si>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</si>
  <si>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</si>
  <si>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</si>
  <si>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</si>
  <si>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</si>
  <si>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</si>
  <si>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</si>
  <si>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</si>
  <si>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</si>
  <si>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</si>
  <si>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</si>
  <si>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</si>
  <si>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</si>
  <si>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</si>
  <si>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</si>
  <si>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</si>
  <si>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</si>
  <si>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</si>
  <si>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</si>
  <si>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</si>
  <si>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</si>
  <si>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</si>
  <si>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</si>
  <si>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</si>
  <si>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</si>
  <si>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</si>
  <si>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</si>
  <si>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</si>
  <si>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</si>
  <si>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</si>
  <si>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</si>
  <si>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</si>
  <si>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</si>
  <si>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</si>
  <si>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</si>
  <si>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</si>
  <si>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</si>
  <si>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</si>
  <si>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</si>
  <si>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</si>
  <si>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</si>
  <si>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</si>
  <si>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</si>
  <si>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</si>
  <si>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</si>
  <si>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</si>
  <si>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</si>
  <si>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</si>
  <si>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</si>
  <si>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</si>
  <si>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</si>
  <si>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</si>
  <si>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</si>
  <si>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</si>
  <si>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</si>
  <si>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</si>
  <si>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</si>
  <si>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</si>
  <si>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</si>
  <si>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</si>
  <si>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</si>
  <si>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</si>
  <si>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</si>
  <si>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</si>
  <si>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</si>
  <si>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</si>
  <si>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</si>
  <si>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</si>
  <si>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</si>
  <si>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</si>
  <si>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</si>
  <si>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</si>
  <si>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</si>
  <si>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</si>
  <si>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</si>
  <si>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</si>
  <si>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</si>
  <si>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</si>
  <si>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</si>
  <si>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</si>
  <si>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</si>
  <si>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</si>
  <si>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</si>
  <si>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</si>
  <si>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</si>
  <si>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</si>
  <si>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</si>
  <si>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</si>
  <si>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</si>
  <si>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</si>
  <si>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</si>
  <si>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</si>
  <si>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</si>
  <si>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</si>
  <si>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</si>
  <si>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</si>
  <si>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</si>
  <si>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</si>
  <si>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</si>
  <si>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</si>
  <si>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</si>
  <si>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</si>
  <si>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</si>
  <si>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</si>
  <si>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</si>
  <si>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</si>
  <si>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</si>
  <si>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</si>
  <si>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</si>
  <si>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</si>
  <si>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</si>
  <si>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</si>
  <si>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</si>
  <si>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</si>
  <si>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</si>
  <si>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</si>
  <si>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</si>
  <si>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</si>
  <si>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</si>
  <si>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</si>
  <si>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</si>
  <si>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</si>
  <si>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</si>
  <si>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</si>
  <si>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</si>
  <si>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</si>
  <si>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</si>
  <si>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</si>
  <si>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</si>
  <si>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</si>
  <si>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</si>
  <si>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</si>
  <si>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</si>
  <si>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</si>
  <si>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</si>
  <si>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</si>
  <si>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</si>
  <si>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</si>
  <si>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</si>
  <si>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</si>
  <si>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</si>
  <si>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</si>
  <si>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</si>
  <si>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</si>
  <si>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</si>
  <si>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</si>
  <si>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</si>
  <si>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</si>
  <si>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</si>
  <si>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</si>
  <si>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</si>
  <si>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</si>
  <si>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</si>
  <si>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</si>
  <si>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</si>
  <si>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</si>
  <si>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</si>
  <si>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</si>
  <si>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</si>
  <si>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</si>
  <si>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</si>
  <si>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</si>
  <si>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</si>
  <si>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</si>
  <si>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</si>
  <si>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</si>
  <si>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</si>
  <si>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</si>
  <si>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</si>
  <si>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</si>
  <si>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</si>
  <si>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</si>
  <si>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</si>
  <si>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</si>
  <si>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</si>
  <si>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</si>
  <si>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</si>
  <si>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</si>
  <si>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</si>
  <si>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</si>
  <si>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</si>
  <si>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</si>
  <si>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</si>
  <si>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</si>
  <si>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</si>
  <si>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</si>
  <si>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</si>
  <si>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</si>
  <si>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</si>
  <si>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</si>
  <si>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</si>
  <si>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</si>
  <si>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</si>
  <si>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</si>
  <si>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</si>
  <si>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</si>
  <si>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</si>
  <si>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</si>
  <si>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</si>
  <si>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</si>
  <si>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</si>
  <si>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</si>
  <si>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</si>
  <si>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</si>
  <si>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</si>
  <si>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</si>
  <si>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</si>
  <si>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</si>
  <si>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</si>
  <si>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</si>
  <si>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</si>
  <si>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</si>
  <si>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</si>
  <si>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</si>
  <si>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</si>
  <si>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</si>
  <si>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</si>
  <si>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</si>
  <si>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</si>
  <si>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</si>
  <si>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</si>
  <si>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</si>
  <si>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</si>
  <si>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</si>
  <si>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</si>
  <si>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</si>
  <si>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</si>
  <si>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</si>
  <si>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</si>
  <si>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</si>
  <si>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</si>
  <si>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</si>
  <si>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</si>
  <si>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</si>
  <si>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</si>
  <si>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</si>
  <si>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</si>
  <si>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</si>
  <si>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</si>
  <si>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</si>
  <si>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</si>
  <si>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</si>
  <si>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</si>
  <si>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</si>
  <si>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</si>
  <si>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</si>
  <si>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</si>
  <si>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</si>
  <si>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</si>
  <si>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</si>
  <si>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</si>
  <si>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</si>
  <si>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</si>
  <si>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</si>
  <si>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</si>
  <si>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</si>
  <si>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</si>
  <si>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</si>
  <si>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</si>
  <si>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</si>
  <si>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</si>
  <si>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</si>
  <si>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</si>
  <si>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</si>
  <si>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</si>
  <si>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</si>
  <si>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</si>
  <si>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</si>
  <si>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</si>
  <si>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</si>
  <si>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</si>
  <si>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</si>
  <si>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</si>
  <si>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</si>
  <si>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</si>
  <si>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</si>
  <si>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</si>
  <si>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</si>
  <si>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</si>
  <si>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</si>
  <si>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</si>
  <si>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</si>
  <si>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</si>
  <si>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</si>
  <si>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</si>
  <si>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</si>
  <si>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</si>
  <si>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</si>
  <si>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</si>
  <si>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</si>
  <si>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</si>
  <si>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</si>
  <si>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</si>
  <si>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</si>
  <si>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</si>
  <si>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</si>
  <si>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</si>
  <si>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</si>
  <si>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</si>
  <si>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</si>
  <si>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</si>
  <si>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</si>
  <si>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</si>
  <si>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</si>
  <si>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</si>
  <si>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</si>
  <si>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</si>
  <si>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</si>
  <si>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</si>
  <si>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</si>
  <si>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</si>
  <si>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</si>
  <si>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</si>
  <si>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</si>
  <si>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</si>
  <si>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</si>
  <si>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</si>
  <si>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</si>
  <si>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</si>
  <si>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</si>
  <si>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</si>
  <si>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</si>
  <si>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</si>
  <si>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</si>
  <si>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</si>
  <si>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</si>
  <si>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</si>
  <si>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</si>
  <si>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</si>
  <si>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</si>
  <si>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</si>
  <si>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</si>
  <si>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</si>
  <si>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</si>
  <si>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</si>
  <si>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</si>
  <si>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</si>
  <si>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</si>
  <si>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</si>
  <si>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</si>
  <si>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</si>
  <si>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</si>
  <si>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</si>
  <si>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</si>
  <si>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</si>
  <si>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</si>
  <si>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</si>
  <si>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</si>
  <si>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</si>
  <si>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</si>
  <si>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</si>
  <si>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</si>
  <si>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</si>
  <si>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</si>
  <si>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</si>
  <si>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</si>
  <si>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</si>
  <si>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</si>
  <si>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</si>
  <si>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</si>
  <si>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</si>
  <si>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</si>
  <si>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</si>
  <si>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</si>
  <si>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</si>
  <si>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</si>
  <si>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</si>
  <si>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</si>
  <si>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</si>
  <si>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</si>
  <si>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</si>
  <si>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</si>
  <si>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</si>
  <si>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</si>
  <si>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</si>
  <si>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</si>
  <si>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</si>
  <si>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</si>
  <si>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</si>
  <si>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</si>
  <si>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</si>
  <si>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</si>
  <si>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</si>
  <si>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</si>
  <si>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</si>
  <si>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</si>
  <si>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</si>
  <si>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</si>
  <si>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</si>
  <si>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</si>
  <si>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</si>
  <si>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</si>
  <si>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</si>
  <si>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</si>
  <si>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</si>
  <si>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</si>
  <si>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</si>
  <si>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</si>
  <si>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</si>
  <si>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</si>
  <si>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</si>
  <si>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</si>
  <si>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</si>
  <si>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</si>
  <si>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</si>
  <si>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</si>
  <si>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</si>
  <si>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</si>
  <si>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</si>
  <si>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</si>
  <si>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</si>
  <si>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</si>
  <si>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</si>
  <si>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</si>
  <si>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</si>
  <si>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</si>
  <si>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</si>
  <si>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</si>
  <si>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</si>
  <si>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</si>
  <si>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</si>
  <si>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</si>
  <si>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</si>
  <si>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</si>
  <si>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</si>
  <si>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</si>
  <si>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</si>
  <si>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</si>
  <si>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</si>
  <si>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</si>
  <si>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</si>
  <si>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</si>
  <si>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</si>
  <si>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</si>
  <si>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</si>
  <si>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</si>
  <si>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</si>
  <si>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</si>
  <si>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</si>
  <si>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</si>
  <si>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</si>
  <si>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</si>
  <si>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</si>
  <si>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</si>
  <si>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</si>
  <si>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</si>
  <si>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</si>
  <si>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</si>
  <si>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</si>
  <si>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</si>
  <si>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</si>
  <si>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</si>
  <si>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</si>
  <si>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</si>
  <si>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</si>
  <si>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</si>
  <si>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</si>
  <si>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</si>
  <si>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</si>
  <si>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</si>
  <si>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</si>
  <si>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</si>
  <si>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</si>
  <si>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</si>
  <si>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</si>
  <si>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</si>
  <si>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</si>
  <si>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</si>
  <si>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</si>
  <si>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</si>
  <si>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</si>
  <si>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</si>
  <si>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</si>
  <si>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</si>
  <si>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</si>
  <si>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</si>
  <si>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</si>
  <si>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</si>
  <si>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</si>
  <si>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</si>
  <si>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</si>
  <si>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</si>
  <si>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</si>
  <si>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</si>
  <si>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</si>
  <si>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</si>
  <si>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</si>
  <si>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</si>
  <si>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</si>
  <si>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</si>
  <si>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</si>
  <si>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</si>
  <si>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</si>
  <si>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</si>
  <si>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</si>
  <si>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</si>
  <si>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</si>
  <si>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</si>
  <si>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</si>
  <si>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</si>
  <si>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</si>
  <si>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</si>
  <si>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</si>
  <si>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</si>
  <si>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</si>
  <si>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</si>
  <si>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</si>
  <si>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</si>
  <si>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</si>
  <si>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</si>
  <si>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</si>
  <si>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</si>
  <si>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</si>
  <si>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</si>
  <si>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</si>
  <si>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</si>
  <si>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</si>
  <si>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</si>
  <si>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</si>
  <si>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</si>
  <si>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</si>
  <si>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</si>
  <si>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</si>
  <si>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</si>
  <si>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</si>
  <si>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</si>
  <si>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</si>
  <si>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</si>
  <si>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</si>
  <si>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</si>
  <si>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</si>
  <si>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</si>
  <si>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</si>
  <si>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</si>
  <si>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</si>
  <si>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</si>
  <si>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</si>
  <si>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</si>
  <si>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</si>
  <si>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</si>
  <si>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</si>
  <si>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</si>
  <si>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</si>
  <si>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</si>
  <si>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</si>
  <si>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</si>
  <si>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</si>
  <si>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</si>
  <si>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</si>
  <si>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</si>
  <si>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</si>
  <si>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</si>
  <si>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</si>
  <si>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</si>
  <si>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</si>
  <si>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</si>
  <si>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</si>
  <si>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</si>
  <si>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</si>
  <si>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</si>
  <si>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</si>
  <si>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</si>
  <si>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</si>
  <si>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</si>
  <si>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</si>
  <si>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</si>
  <si>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</si>
  <si>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</si>
  <si>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</si>
  <si>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</si>
  <si>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</si>
  <si>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</si>
  <si>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</si>
  <si>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</si>
  <si>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</si>
  <si>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</si>
  <si>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</si>
  <si>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</si>
  <si>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</si>
  <si>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</si>
  <si>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</si>
  <si>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</si>
  <si>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</si>
  <si>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</si>
  <si>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</si>
  <si>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</si>
  <si>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</si>
  <si>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</si>
  <si>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</si>
  <si>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</si>
  <si>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</si>
  <si>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</si>
  <si>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</si>
  <si>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</si>
  <si>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</si>
  <si>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</si>
  <si>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</si>
  <si>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</si>
  <si>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</si>
  <si>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</si>
  <si>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</si>
  <si>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</si>
  <si>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</si>
  <si>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</si>
  <si>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</si>
  <si>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</si>
  <si>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</si>
  <si>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</si>
  <si>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</si>
  <si>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</si>
  <si>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</si>
  <si>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</si>
  <si>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</si>
  <si>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</si>
  <si>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</si>
  <si>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</si>
  <si>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</si>
  <si>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</si>
  <si>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</si>
  <si>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</si>
  <si>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</si>
  <si>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</si>
  <si>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</si>
  <si>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</si>
  <si>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</si>
  <si>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</si>
  <si>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</si>
  <si>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</si>
  <si>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</si>
  <si>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</si>
  <si>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</si>
  <si>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</si>
  <si>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</si>
  <si>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</si>
  <si>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</si>
  <si>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</si>
  <si>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</si>
  <si>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</si>
  <si>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</si>
  <si>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</si>
  <si>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</si>
  <si>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</si>
  <si>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</si>
  <si>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</si>
  <si>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</si>
  <si>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</si>
  <si>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</si>
  <si>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</si>
  <si>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</si>
  <si>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</si>
  <si>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</si>
  <si>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</si>
  <si>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</si>
  <si>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</si>
  <si>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</si>
  <si>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</si>
  <si>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</si>
  <si>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</si>
  <si>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</si>
  <si>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</si>
  <si>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</si>
  <si>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</si>
  <si>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</si>
  <si>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</si>
  <si>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</si>
  <si>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</si>
  <si>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</si>
  <si>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</si>
  <si>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</si>
  <si>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</si>
  <si>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</si>
  <si>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</si>
  <si>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</si>
  <si>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</si>
  <si>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</si>
  <si>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</si>
  <si>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</si>
  <si>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</si>
  <si>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</si>
  <si>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</si>
  <si>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</si>
  <si>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</si>
  <si>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</si>
  <si>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</si>
  <si>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</si>
  <si>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</si>
  <si>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</si>
  <si>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</si>
  <si>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</si>
  <si>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</si>
  <si>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</si>
  <si>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</si>
  <si>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</si>
  <si>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</si>
  <si>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</si>
  <si>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</si>
  <si>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</si>
  <si>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</si>
  <si>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</si>
  <si>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</si>
  <si>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</si>
  <si>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</si>
  <si>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</si>
  <si>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</si>
  <si>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</si>
  <si>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</si>
  <si>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</si>
  <si>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</si>
  <si>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</si>
  <si>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</si>
  <si>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</si>
  <si>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</si>
  <si>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</si>
  <si>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</si>
  <si>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</si>
  <si>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</si>
  <si>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</si>
  <si>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</si>
  <si>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</si>
  <si>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</si>
  <si>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</si>
  <si>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</si>
  <si>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</si>
  <si>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</si>
  <si>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</si>
  <si>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</si>
  <si>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</si>
  <si>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</si>
  <si>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</si>
  <si>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</si>
  <si>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</si>
  <si>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</si>
  <si>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</si>
  <si>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</si>
  <si>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</si>
  <si>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</si>
  <si>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</si>
  <si>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</si>
  <si>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</si>
  <si>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</si>
  <si>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</si>
  <si>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</si>
  <si>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</si>
  <si>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</si>
  <si>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</si>
  <si>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</si>
  <si>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</si>
  <si>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</si>
  <si>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</si>
  <si>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</si>
  <si>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</si>
  <si>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</si>
  <si>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</si>
  <si>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</si>
  <si>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</si>
  <si>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</si>
  <si>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</si>
  <si>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</si>
  <si>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</si>
  <si>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</si>
  <si>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</si>
  <si>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</si>
  <si>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</si>
  <si>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</si>
  <si>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</si>
  <si>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</si>
  <si>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</si>
  <si>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</si>
  <si>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</si>
  <si>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</si>
  <si>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</si>
  <si>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</si>
  <si>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</si>
  <si>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</si>
  <si>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</si>
  <si>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</si>
  <si>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</si>
  <si>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</si>
  <si>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</si>
  <si>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</si>
  <si>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</si>
  <si>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</si>
  <si>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</si>
  <si>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</si>
  <si>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</si>
  <si>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</si>
  <si>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</si>
  <si>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</si>
  <si>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</si>
  <si>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</si>
  <si>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</si>
  <si>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</si>
  <si>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</si>
  <si>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</si>
  <si>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</si>
  <si>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</si>
  <si>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</si>
  <si>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</si>
  <si>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</si>
  <si>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</si>
  <si>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</si>
  <si>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</si>
  <si>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</si>
  <si>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</si>
  <si>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</si>
  <si>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</si>
  <si>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</si>
  <si>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</si>
  <si>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</si>
  <si>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</si>
  <si>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</si>
  <si>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</si>
  <si>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</si>
  <si>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</si>
  <si>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</si>
  <si>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</si>
  <si>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</si>
  <si>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</si>
  <si>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</si>
  <si>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</si>
  <si>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</si>
  <si>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</si>
  <si>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</si>
  <si>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</si>
  <si>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</si>
  <si>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</si>
  <si>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</si>
  <si>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</si>
  <si>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</si>
  <si>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</si>
  <si>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</si>
  <si>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</si>
  <si>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</si>
  <si>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</si>
  <si>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</si>
  <si>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</si>
  <si>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</si>
  <si>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</si>
  <si>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</si>
  <si>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</si>
  <si>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</si>
  <si>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</si>
  <si>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</si>
  <si>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</si>
  <si>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</si>
  <si>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</si>
  <si>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</si>
  <si>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</si>
  <si>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</si>
  <si>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</si>
  <si>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</si>
  <si>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</si>
  <si>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</si>
  <si>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</si>
  <si>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</si>
  <si>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</si>
  <si>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</si>
  <si>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</si>
  <si>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</si>
  <si>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</si>
  <si>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</si>
  <si>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</si>
  <si>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</si>
  <si>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</si>
  <si>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</si>
  <si>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</si>
  <si>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</si>
  <si>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</si>
  <si>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</si>
  <si>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</si>
  <si>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</si>
  <si>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</si>
  <si>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</si>
  <si>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</si>
  <si>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</si>
  <si>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</si>
  <si>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</si>
  <si>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</si>
  <si>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</si>
  <si>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</si>
  <si>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</si>
  <si>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</si>
  <si>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</si>
  <si>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</si>
  <si>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</si>
  <si>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</si>
  <si>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</si>
  <si>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</si>
  <si>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</si>
  <si>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</si>
  <si>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</si>
  <si>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</si>
  <si>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</si>
  <si>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</si>
  <si>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</si>
  <si>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</si>
  <si>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</si>
  <si>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</si>
  <si>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</si>
  <si>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</si>
  <si>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</si>
  <si>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</si>
  <si>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</si>
  <si>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</si>
  <si>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</si>
  <si>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</si>
  <si>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</si>
  <si>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</si>
  <si>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</si>
  <si>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</si>
  <si>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</si>
  <si>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</si>
  <si>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</si>
  <si>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</si>
  <si>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</si>
  <si>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</si>
  <si>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</si>
  <si>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</si>
  <si>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</si>
  <si>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</si>
  <si>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</si>
  <si>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</si>
  <si>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</si>
  <si>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</si>
  <si>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</si>
  <si>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</si>
  <si>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</si>
  <si>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</si>
  <si>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</si>
  <si>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</si>
  <si>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</si>
  <si>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</si>
  <si>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</si>
  <si>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</si>
  <si>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</si>
  <si>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</si>
  <si>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</si>
  <si>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</si>
  <si>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</si>
  <si>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</si>
  <si>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</si>
  <si>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</si>
  <si>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</si>
  <si>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</si>
  <si>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</si>
  <si>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</si>
  <si>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</si>
  <si>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</si>
  <si>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</si>
  <si>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</si>
  <si>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</si>
  <si>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</si>
  <si>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</si>
  <si>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</si>
  <si>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</si>
  <si>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</si>
  <si>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</si>
  <si>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</si>
  <si>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</si>
  <si>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</si>
  <si>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</si>
  <si>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</si>
  <si>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</si>
  <si>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</si>
  <si>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</si>
  <si>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</si>
  <si>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</si>
  <si>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</si>
  <si>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</si>
  <si>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</si>
  <si>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</si>
  <si>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</si>
  <si>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</si>
  <si>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</si>
  <si>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</si>
  <si>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</si>
  <si>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</si>
  <si>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</si>
  <si>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</si>
  <si>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</si>
  <si>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</si>
  <si>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</si>
  <si>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</si>
  <si>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</si>
  <si>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</si>
  <si>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</si>
  <si>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</si>
  <si>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</si>
  <si>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</si>
  <si>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</si>
  <si>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</si>
  <si>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</si>
  <si>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</si>
  <si>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</si>
  <si>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</si>
  <si>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</si>
  <si>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</si>
  <si>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</si>
  <si>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</si>
  <si>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</si>
  <si>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</si>
  <si>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</si>
  <si>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</si>
  <si>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</si>
  <si>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</si>
  <si>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</si>
  <si>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</si>
  <si>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</si>
  <si>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</si>
  <si>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</si>
  <si>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</si>
  <si>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</si>
  <si>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</si>
  <si>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</si>
  <si>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</si>
  <si>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</si>
  <si>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</si>
  <si>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</si>
  <si>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</si>
  <si>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</si>
  <si>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</si>
  <si>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</si>
  <si>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</si>
  <si>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</si>
  <si>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</si>
  <si>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</si>
  <si>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</si>
  <si>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</si>
  <si>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</si>
  <si>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</si>
  <si>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</si>
  <si>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</si>
  <si>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</si>
  <si>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</si>
  <si>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</si>
  <si>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</si>
  <si>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</si>
  <si>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</si>
  <si>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</si>
  <si>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</si>
  <si>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</si>
  <si>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</si>
  <si>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</si>
  <si>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</si>
  <si>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</si>
  <si>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</si>
  <si>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</si>
  <si>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</si>
  <si>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</si>
  <si>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</si>
  <si>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</si>
  <si>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</si>
  <si>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</si>
  <si>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</si>
  <si>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</si>
  <si>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</si>
  <si>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</si>
  <si>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</si>
  <si>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</si>
  <si>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</si>
  <si>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</si>
  <si>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</si>
  <si>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</si>
  <si>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</si>
  <si>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</si>
  <si>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</si>
  <si>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</si>
  <si>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</si>
  <si>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</si>
  <si>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</si>
  <si>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</si>
  <si>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</si>
  <si>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</si>
  <si>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</si>
  <si>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</si>
  <si>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</si>
  <si>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</si>
  <si>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</si>
  <si>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</si>
  <si>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</si>
  <si>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</si>
  <si>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</si>
  <si>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</si>
  <si>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</si>
  <si>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</si>
  <si>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</si>
  <si>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</si>
  <si>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</si>
  <si>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</si>
  <si>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</si>
  <si>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</si>
  <si>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</si>
  <si>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</si>
  <si>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</si>
  <si>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</si>
  <si>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</si>
  <si>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</si>
  <si>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</si>
  <si>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</si>
  <si>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</si>
  <si>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</si>
  <si>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</si>
  <si>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</si>
  <si>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</si>
  <si>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</si>
  <si>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</si>
  <si>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</si>
  <si>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</si>
  <si>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</si>
  <si>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</si>
  <si>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</si>
  <si>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</si>
  <si>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</si>
  <si>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</si>
  <si>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</si>
  <si>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</si>
  <si>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</si>
  <si>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</si>
  <si>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</si>
  <si>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</si>
  <si>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</si>
  <si>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</si>
  <si>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</si>
  <si>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</si>
  <si>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</si>
  <si>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</si>
  <si>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</si>
  <si>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</si>
  <si>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</si>
  <si>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</si>
  <si>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</si>
  <si>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</si>
  <si>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</si>
  <si>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</si>
  <si>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</si>
  <si>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</si>
  <si>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</si>
  <si>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</si>
  <si>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</si>
  <si>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</si>
  <si>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</si>
  <si>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</si>
  <si>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</si>
  <si>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</si>
  <si>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</si>
  <si>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</si>
  <si>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</si>
  <si>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</si>
  <si>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</si>
  <si>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</si>
  <si>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</si>
  <si>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</si>
  <si>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</si>
  <si>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</si>
  <si>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</si>
  <si>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</si>
  <si>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</si>
  <si>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</si>
  <si>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</si>
  <si>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</si>
  <si>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</si>
  <si>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</si>
  <si>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</si>
  <si>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</si>
  <si>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</si>
  <si>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</si>
  <si>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</si>
  <si>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</si>
  <si>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</si>
  <si>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</si>
  <si>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</si>
  <si>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</si>
  <si>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</si>
  <si>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</si>
  <si>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</si>
  <si>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</si>
  <si>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</si>
  <si>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</si>
  <si>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</si>
  <si>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</si>
  <si>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</si>
  <si>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</si>
  <si>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</si>
  <si>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</si>
  <si>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</si>
  <si>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</si>
  <si>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</si>
  <si>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</si>
  <si>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</si>
  <si>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</si>
  <si>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</si>
  <si>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</si>
  <si>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</si>
  <si>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</si>
  <si>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</si>
  <si>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</si>
  <si>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</si>
  <si>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</si>
  <si>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</si>
  <si>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</si>
  <si>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</si>
  <si>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</si>
  <si>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</si>
  <si>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</si>
  <si>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</si>
  <si>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</si>
  <si>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</si>
  <si>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</si>
  <si>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</si>
  <si>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</si>
  <si>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</si>
  <si>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</si>
  <si>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</si>
  <si>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</si>
  <si>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</si>
  <si>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</si>
  <si>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</si>
  <si>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</si>
  <si>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</si>
  <si>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</si>
  <si>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</si>
  <si>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</si>
  <si>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</si>
  <si>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</si>
  <si>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</si>
  <si>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</si>
  <si>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</si>
  <si>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</si>
  <si>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</si>
  <si>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</si>
  <si>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</si>
  <si>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</si>
  <si>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</si>
  <si>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</si>
  <si>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</si>
  <si>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</si>
  <si>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</si>
  <si>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</si>
  <si>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</si>
  <si>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</si>
  <si>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</si>
  <si>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</si>
  <si>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</si>
  <si>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</si>
  <si>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</si>
  <si>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</si>
  <si>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</si>
  <si>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</si>
  <si>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</si>
  <si>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</si>
  <si>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</si>
  <si>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</si>
  <si>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</si>
  <si>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</si>
  <si>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</si>
  <si>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</si>
  <si>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</si>
  <si>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</si>
  <si>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</si>
  <si>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</si>
  <si>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</si>
  <si>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</si>
  <si>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</si>
  <si>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</si>
  <si>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</si>
  <si>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</si>
  <si>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</si>
  <si>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</si>
  <si>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</si>
  <si>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</si>
  <si>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</si>
  <si>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</si>
  <si>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</si>
  <si>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</si>
  <si>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</si>
  <si>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</si>
  <si>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</si>
  <si>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</si>
  <si>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</si>
  <si>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</si>
  <si>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</si>
  <si>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</si>
  <si>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</si>
  <si>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</si>
  <si>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</si>
  <si>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</si>
  <si>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</si>
  <si>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</si>
  <si>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</si>
  <si>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</si>
  <si>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</si>
  <si>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</si>
  <si>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</si>
  <si>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</si>
  <si>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</si>
  <si>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</si>
  <si>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</si>
  <si>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</si>
  <si>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</si>
  <si>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</si>
  <si>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</si>
  <si>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</si>
  <si>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</si>
  <si>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</si>
  <si>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</si>
  <si>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</si>
  <si>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</si>
  <si>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</si>
  <si>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</si>
  <si>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</si>
  <si>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</si>
  <si>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</si>
  <si>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</si>
  <si>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</si>
  <si>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</si>
  <si>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</si>
  <si>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</si>
  <si>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</si>
  <si>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</si>
  <si>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</si>
  <si>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</si>
  <si>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</si>
  <si>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</si>
  <si>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</si>
  <si>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</si>
  <si>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</si>
  <si>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</si>
  <si>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</si>
  <si>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</si>
  <si>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</si>
  <si>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</si>
  <si>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</si>
  <si>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</si>
  <si>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</si>
  <si>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</si>
  <si>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</si>
  <si>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</si>
  <si>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</si>
  <si>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</si>
  <si>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</si>
  <si>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</si>
  <si>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</si>
  <si>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</si>
  <si>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</si>
  <si>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</si>
  <si>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</si>
  <si>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</si>
  <si>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</si>
  <si>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</si>
  <si>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</si>
  <si>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</si>
  <si>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</si>
  <si>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</si>
  <si>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</si>
  <si>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</si>
  <si>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</si>
  <si>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</si>
  <si>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</si>
  <si>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</si>
  <si>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</si>
  <si>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</si>
  <si>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</si>
  <si>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</si>
  <si>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</si>
  <si>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</si>
  <si>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</si>
  <si>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</si>
  <si>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</si>
  <si>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</si>
  <si>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</si>
  <si>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</si>
  <si>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</si>
  <si>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</si>
  <si>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</si>
  <si>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</si>
  <si>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</si>
  <si>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</si>
  <si>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</si>
  <si>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</si>
  <si>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</si>
  <si>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</si>
  <si>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</si>
  <si>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</si>
  <si>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</si>
  <si>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</si>
  <si>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</si>
  <si>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</si>
  <si>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</si>
  <si>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</si>
  <si>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</si>
  <si>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</si>
  <si>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</si>
  <si>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</si>
  <si>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</si>
  <si>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</si>
  <si>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</si>
  <si>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</si>
  <si>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</si>
  <si>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</si>
  <si>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</si>
  <si>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</si>
  <si>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</si>
  <si>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</si>
  <si>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</si>
  <si>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</si>
  <si>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</si>
  <si>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</si>
  <si>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</si>
  <si>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</si>
  <si>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</si>
  <si>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</si>
  <si>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</si>
  <si>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</si>
  <si>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</si>
  <si>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</si>
  <si>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</si>
  <si>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</si>
  <si>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</si>
  <si>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</si>
  <si>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</si>
  <si>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</si>
  <si>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</si>
  <si>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</si>
  <si>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</si>
  <si>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</si>
  <si>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</si>
  <si>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</si>
  <si>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</si>
  <si>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</si>
  <si>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</si>
  <si>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</si>
  <si>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</si>
  <si>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</si>
  <si>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</si>
  <si>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</si>
  <si>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</si>
  <si>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</si>
  <si>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</si>
  <si>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</si>
  <si>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</si>
  <si>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</si>
  <si>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</si>
  <si>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</si>
  <si>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</si>
  <si>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</si>
  <si>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</si>
  <si>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</si>
  <si>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</si>
  <si>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</si>
  <si>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</si>
  <si>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</si>
  <si>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</si>
  <si>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</si>
  <si>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</si>
  <si>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</si>
  <si>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</si>
  <si>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</si>
  <si>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</si>
  <si>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</si>
  <si>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</si>
  <si>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</si>
  <si>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</si>
  <si>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</si>
  <si>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</si>
  <si>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</si>
  <si>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</si>
  <si>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</si>
  <si>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</si>
  <si>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</si>
  <si>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</si>
  <si>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</si>
  <si>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</si>
  <si>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</si>
  <si>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</si>
  <si>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</si>
  <si>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</si>
  <si>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</si>
  <si>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</si>
  <si>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</si>
  <si>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</si>
  <si>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</si>
  <si>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</si>
  <si>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</si>
  <si>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</si>
  <si>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</si>
  <si>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</si>
  <si>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</si>
  <si>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</si>
  <si>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</si>
  <si>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</si>
  <si>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</si>
  <si>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</si>
  <si>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</si>
  <si>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</si>
  <si>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</si>
  <si>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</si>
  <si>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</si>
  <si>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</si>
  <si>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</si>
  <si>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</si>
  <si>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</si>
  <si>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</si>
  <si>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</si>
  <si>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</si>
  <si>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</si>
  <si>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</si>
  <si>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</si>
  <si>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</si>
  <si>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</si>
  <si>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</si>
  <si>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</si>
  <si>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</si>
  <si>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</si>
  <si>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</si>
  <si>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</si>
  <si>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</si>
  <si>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</si>
  <si>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</si>
  <si>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</si>
  <si>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</si>
  <si>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</si>
  <si>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</si>
  <si>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</si>
  <si>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</si>
  <si>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</si>
  <si>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</si>
  <si>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</si>
  <si>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</si>
  <si>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</si>
  <si>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</si>
  <si>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</si>
  <si>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</si>
  <si>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</si>
  <si>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</si>
  <si>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</si>
  <si>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</si>
  <si>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</si>
  <si>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</si>
  <si>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</si>
  <si>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</si>
  <si>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</si>
  <si>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</si>
  <si>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</si>
  <si>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</si>
  <si>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</si>
  <si>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</si>
  <si>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</si>
  <si>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</si>
  <si>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</si>
  <si>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</si>
  <si>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</si>
  <si>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</si>
  <si>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</si>
  <si>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</si>
  <si>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</si>
  <si>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</si>
  <si>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</si>
  <si>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</si>
  <si>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</si>
  <si>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</si>
  <si>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</si>
  <si>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</si>
  <si>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</si>
  <si>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</si>
  <si>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</si>
  <si>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</si>
  <si>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</si>
  <si>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</si>
  <si>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</si>
  <si>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</si>
  <si>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</si>
  <si>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</si>
  <si>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</si>
  <si>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</si>
  <si>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</si>
  <si>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</si>
  <si>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</si>
  <si>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</si>
  <si>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</si>
  <si>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</si>
  <si>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</si>
  <si>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</si>
  <si>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</si>
  <si>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</si>
  <si>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</si>
  <si>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</si>
  <si>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</si>
  <si>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</si>
  <si>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</si>
  <si>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</si>
  <si>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</si>
  <si>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</si>
  <si>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</si>
  <si>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</si>
  <si>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</si>
  <si>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</si>
  <si>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</si>
  <si>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</si>
  <si>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</si>
  <si>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</si>
  <si>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</si>
  <si>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</si>
  <si>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</si>
  <si>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</si>
  <si>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</si>
  <si>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</si>
  <si>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</si>
  <si>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</si>
  <si>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</si>
  <si>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</si>
  <si>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</si>
  <si>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</si>
  <si>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</si>
  <si>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</si>
  <si>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</si>
  <si>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</si>
  <si>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</si>
  <si>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</si>
  <si>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</si>
  <si>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</si>
  <si>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</si>
  <si>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</si>
  <si>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</si>
  <si>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</si>
  <si>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</si>
  <si>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</si>
  <si>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</si>
  <si>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</si>
  <si>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</si>
  <si>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</si>
  <si>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</si>
  <si>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</si>
  <si>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</si>
  <si>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</si>
  <si>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</si>
  <si>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</si>
  <si>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</si>
  <si>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</si>
  <si>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</si>
  <si>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</si>
  <si>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</si>
  <si>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</si>
  <si>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</si>
  <si>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</si>
  <si>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</si>
  <si>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</si>
  <si>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</si>
  <si>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</si>
  <si>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</si>
  <si>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</si>
  <si>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</si>
  <si>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</si>
  <si>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</si>
  <si>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</si>
  <si>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</si>
  <si>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</si>
  <si>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</si>
  <si>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</si>
  <si>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</si>
  <si>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</si>
  <si>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</si>
  <si>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</si>
  <si>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</si>
  <si>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</si>
  <si>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</si>
  <si>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</si>
  <si>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</si>
  <si>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</si>
  <si>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</si>
  <si>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</si>
  <si>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</si>
  <si>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</si>
  <si>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</si>
  <si>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</si>
  <si>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</si>
  <si>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</si>
  <si>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</si>
  <si>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</si>
  <si>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</si>
  <si>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</si>
  <si>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</si>
  <si>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</si>
  <si>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</si>
  <si>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</si>
  <si>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</si>
  <si>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</si>
  <si>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</si>
  <si>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</si>
  <si>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</si>
  <si>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</si>
  <si>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</si>
  <si>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</si>
  <si>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</si>
  <si>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</si>
  <si>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</si>
  <si>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</si>
  <si>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</si>
  <si>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</si>
  <si>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</si>
  <si>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</si>
  <si>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</si>
  <si>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</si>
  <si>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</si>
  <si>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</si>
  <si>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</si>
  <si>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</si>
  <si>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</si>
  <si>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</si>
  <si>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</si>
  <si>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</si>
  <si>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</si>
  <si>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</si>
  <si>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</si>
  <si>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</si>
  <si>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</si>
  <si>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</si>
  <si>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</si>
  <si>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</si>
  <si>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</si>
  <si>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</si>
  <si>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</si>
  <si>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</si>
  <si>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</si>
  <si>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</si>
  <si>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</si>
  <si>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</si>
  <si>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</si>
  <si>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</si>
  <si>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</si>
  <si>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</si>
  <si>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</si>
  <si>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</si>
  <si>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</si>
  <si>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</si>
  <si>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</si>
  <si>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</si>
  <si>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</si>
  <si>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</si>
  <si>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</si>
  <si>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</si>
  <si>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</si>
  <si>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</si>
  <si>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</si>
  <si>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</si>
  <si>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</si>
  <si>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</si>
  <si>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</si>
  <si>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</si>
  <si>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</si>
  <si>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</si>
  <si>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</si>
  <si>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</si>
  <si>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</si>
  <si>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</si>
  <si>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</si>
  <si>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</si>
  <si>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</si>
  <si>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</si>
  <si>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</si>
  <si>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</si>
  <si>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</si>
  <si>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</si>
  <si>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</si>
  <si>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</si>
  <si>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</si>
  <si>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</si>
  <si>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</si>
  <si>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</si>
  <si>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</si>
  <si>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</si>
  <si>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</si>
  <si>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</si>
  <si>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</si>
  <si>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</si>
  <si>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</si>
  <si>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</si>
  <si>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</si>
  <si>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</si>
  <si>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</si>
  <si>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</si>
  <si>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</si>
  <si>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</si>
  <si>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</si>
  <si>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</si>
  <si>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</si>
  <si>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</si>
  <si>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</si>
  <si>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</si>
  <si>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</si>
  <si>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</si>
  <si>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</si>
  <si>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</si>
  <si>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</si>
  <si>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</si>
  <si>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</si>
  <si>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</si>
  <si>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</si>
  <si>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</si>
  <si>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</si>
  <si>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</si>
  <si>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</si>
  <si>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</si>
  <si>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</si>
  <si>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</si>
  <si>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</si>
  <si>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</si>
  <si>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</si>
  <si>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</si>
  <si>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</si>
  <si>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</si>
  <si>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</si>
  <si>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</si>
  <si>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</si>
  <si>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</si>
  <si>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</si>
  <si>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</si>
  <si>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</si>
  <si>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</si>
  <si>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</si>
  <si>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</si>
  <si>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</si>
  <si>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</si>
  <si>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</si>
  <si>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</si>
  <si>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</si>
  <si>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</si>
  <si>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</si>
  <si>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</si>
  <si>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</si>
  <si>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</si>
  <si>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</si>
  <si>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</si>
  <si>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</si>
  <si>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</si>
  <si>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</si>
  <si>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</si>
  <si>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</si>
  <si>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</si>
  <si>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</si>
  <si>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</si>
  <si>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</si>
  <si>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</si>
  <si>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</si>
  <si>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</si>
  <si>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</si>
  <si>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</si>
  <si>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</si>
  <si>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</si>
  <si>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</si>
  <si>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</si>
  <si>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</si>
  <si>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</si>
  <si>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</si>
  <si>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</si>
  <si>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</si>
  <si>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</si>
  <si>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</si>
  <si>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</si>
  <si>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</si>
  <si>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</si>
  <si>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</si>
  <si>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</si>
  <si>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</si>
  <si>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</si>
  <si>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</si>
  <si>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</si>
  <si>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</si>
  <si>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</si>
  <si>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</si>
  <si>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</si>
  <si>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</si>
  <si>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</si>
  <si>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</si>
  <si>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</si>
  <si>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</si>
  <si>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</si>
  <si>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</si>
  <si>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</si>
  <si>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</si>
  <si>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</si>
  <si>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</si>
  <si>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</si>
  <si>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</si>
  <si>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</si>
  <si>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</si>
  <si>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</si>
  <si>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</si>
  <si>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</si>
  <si>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</si>
  <si>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</si>
  <si>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</si>
  <si>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</si>
  <si>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</si>
  <si>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</si>
  <si>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</si>
  <si>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</si>
  <si>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</si>
  <si>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</si>
  <si>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</si>
  <si>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</si>
  <si>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</si>
  <si>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</si>
  <si>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</si>
  <si>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</si>
  <si>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</si>
  <si>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</si>
  <si>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</si>
  <si>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</si>
  <si>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</si>
  <si>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</si>
  <si>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</si>
  <si>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</si>
  <si>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</si>
  <si>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</si>
  <si>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</si>
  <si>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</si>
  <si>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</si>
  <si>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</si>
  <si>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</si>
  <si>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</si>
  <si>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</si>
  <si>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</si>
  <si>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</si>
  <si>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</si>
  <si>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</si>
  <si>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</si>
  <si>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</si>
  <si>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</si>
  <si>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</si>
  <si>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</si>
  <si>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</si>
  <si>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</si>
  <si>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</si>
  <si>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</si>
  <si>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</si>
  <si>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</si>
  <si>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</si>
  <si>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</si>
  <si>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</si>
  <si>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</si>
  <si>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</si>
  <si>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</si>
  <si>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</si>
  <si>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</si>
  <si>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</si>
  <si>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</si>
  <si>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</si>
  <si>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</si>
  <si>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</si>
  <si>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</si>
  <si>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</si>
  <si>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</si>
  <si>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</si>
  <si>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</si>
  <si>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</si>
  <si>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</si>
  <si>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</si>
  <si>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</si>
  <si>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</si>
  <si>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</si>
  <si>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</si>
  <si>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</si>
  <si>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</si>
  <si>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</si>
  <si>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</si>
  <si>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</si>
  <si>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</si>
  <si>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</si>
  <si>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</si>
  <si>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</si>
  <si>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</si>
  <si>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</si>
  <si>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</si>
  <si>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</si>
  <si>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</si>
  <si>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</si>
  <si>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</si>
  <si>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</si>
  <si>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</si>
  <si>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</si>
  <si>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</si>
  <si>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</si>
  <si>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</si>
  <si>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</si>
  <si>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</si>
  <si>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</si>
  <si>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</si>
  <si>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</si>
  <si>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</si>
  <si>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</si>
  <si>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</si>
  <si>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</si>
  <si>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</si>
  <si>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</si>
  <si>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</si>
  <si>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</si>
  <si>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</si>
  <si>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</si>
  <si>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</si>
  <si>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</si>
  <si>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</si>
  <si>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</si>
  <si>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</si>
  <si>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</si>
  <si>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</si>
  <si>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</si>
  <si>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</si>
  <si>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</si>
  <si>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</si>
  <si>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</si>
  <si>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</si>
  <si>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</si>
  <si>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</si>
  <si>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</si>
  <si>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</si>
  <si>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</si>
  <si>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</si>
  <si>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</si>
  <si>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</si>
  <si>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</si>
  <si>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</si>
  <si>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</si>
  <si>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</si>
  <si>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</si>
  <si>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</si>
  <si>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</si>
  <si>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</si>
  <si>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</si>
  <si>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</si>
  <si>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</si>
  <si>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</si>
  <si>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</si>
  <si>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</si>
  <si>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</si>
  <si>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</si>
  <si>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</si>
  <si>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</si>
  <si>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</si>
  <si>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</si>
  <si>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</si>
  <si>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</si>
  <si>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</si>
  <si>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</si>
  <si>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</si>
  <si>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</si>
  <si>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</si>
  <si>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</si>
  <si>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</si>
  <si>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</si>
  <si>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</si>
  <si>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</si>
  <si>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</si>
  <si>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</si>
  <si>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</si>
  <si>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</si>
  <si>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</si>
  <si>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</si>
  <si>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</si>
  <si>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</si>
  <si>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</si>
  <si>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</si>
  <si>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</si>
  <si>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</si>
  <si>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</si>
  <si>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</si>
  <si>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</si>
  <si>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</si>
  <si>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</si>
  <si>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</si>
  <si>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</si>
  <si>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</si>
  <si>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</si>
  <si>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</si>
  <si>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</si>
  <si>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</si>
  <si>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</si>
  <si>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</si>
  <si>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</si>
  <si>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</si>
  <si>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</si>
  <si>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</si>
  <si>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</si>
  <si>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</si>
  <si>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</si>
  <si>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</si>
  <si>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</si>
  <si>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</si>
  <si>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</si>
  <si>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</si>
  <si>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</si>
  <si>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</si>
  <si>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</si>
  <si>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</si>
  <si>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</si>
  <si>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</si>
  <si>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</si>
  <si>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</si>
  <si>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</si>
  <si>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</si>
  <si>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</si>
  <si>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</si>
  <si>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</si>
  <si>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</si>
  <si>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</si>
  <si>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</si>
  <si>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</si>
  <si>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</si>
  <si>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</si>
  <si>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</si>
  <si>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</si>
  <si>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</si>
  <si>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</si>
  <si>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</si>
  <si>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</si>
  <si>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</si>
  <si>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</si>
  <si>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</si>
  <si>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</si>
  <si>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</si>
  <si>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</si>
  <si>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</si>
  <si>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</si>
  <si>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</si>
  <si>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</si>
  <si>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</si>
  <si>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</si>
  <si>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</si>
  <si>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</si>
  <si>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</si>
  <si>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</si>
  <si>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</si>
  <si>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</si>
  <si>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</si>
  <si>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</si>
  <si>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</si>
  <si>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</si>
  <si>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</si>
  <si>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</si>
  <si>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</si>
  <si>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</si>
  <si>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</si>
  <si>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</si>
  <si>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</si>
  <si>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</si>
  <si>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</si>
  <si>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</si>
  <si>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</si>
  <si>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</si>
  <si>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</si>
  <si>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</si>
  <si>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</si>
  <si>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</si>
  <si>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</si>
  <si>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</si>
  <si>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</si>
  <si>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</si>
  <si>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</si>
  <si>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</si>
  <si>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</si>
  <si>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</si>
  <si>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</si>
  <si>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</si>
  <si>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</si>
  <si>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</si>
  <si>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</si>
  <si>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</si>
  <si>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</si>
  <si>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</si>
  <si>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</si>
  <si>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</si>
  <si>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</si>
  <si>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</si>
  <si>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</si>
  <si>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</si>
  <si>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</si>
  <si>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</si>
  <si>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</si>
  <si>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</si>
  <si>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</si>
  <si>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</si>
  <si>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</si>
  <si>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</si>
  <si>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</si>
  <si>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</si>
  <si>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</si>
  <si>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</si>
  <si>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</si>
  <si>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</si>
  <si>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</si>
  <si>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</si>
  <si>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</si>
  <si>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</si>
  <si>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</si>
  <si>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</si>
  <si>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</si>
  <si>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</si>
  <si>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</si>
  <si>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</si>
  <si>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</si>
  <si>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</si>
  <si>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</si>
  <si>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</si>
  <si>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</si>
  <si>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</si>
  <si>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</si>
  <si>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</si>
  <si>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</si>
  <si>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</si>
  <si>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</si>
  <si>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</si>
  <si>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</si>
  <si>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</si>
  <si>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</si>
  <si>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</si>
  <si>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</si>
  <si>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</si>
  <si>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</si>
  <si>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</si>
  <si>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</si>
  <si>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</si>
  <si>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</si>
  <si>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</si>
  <si>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</si>
  <si>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</si>
  <si>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</si>
  <si>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</si>
  <si>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</si>
  <si>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</si>
  <si>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</si>
  <si>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</si>
  <si>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</si>
  <si>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</si>
  <si>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</si>
  <si>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</si>
  <si>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</si>
  <si>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</si>
  <si>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</si>
  <si>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</si>
  <si>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</si>
  <si>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</si>
  <si>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</si>
  <si>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</si>
  <si>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</si>
  <si>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</si>
  <si>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</si>
  <si>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</si>
  <si>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</si>
  <si>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</si>
  <si>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</si>
  <si>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</si>
  <si>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</si>
  <si>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</si>
  <si>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</si>
  <si>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</si>
  <si>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</si>
  <si>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</si>
  <si>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</si>
  <si>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</si>
  <si>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</si>
  <si>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</si>
  <si>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</si>
  <si>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</si>
  <si>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</si>
  <si>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</si>
  <si>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</si>
  <si>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</si>
  <si>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</si>
  <si>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</si>
  <si>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</si>
  <si>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</si>
  <si>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</si>
  <si>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</si>
  <si>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</si>
  <si>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</si>
  <si>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</si>
  <si>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</si>
  <si>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</si>
  <si>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</si>
  <si>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</si>
  <si>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</si>
  <si>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</si>
  <si>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</si>
  <si>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</si>
  <si>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</si>
  <si>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</si>
  <si>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</si>
  <si>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</si>
  <si>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</si>
  <si>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</si>
  <si>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</si>
  <si>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</si>
  <si>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</si>
  <si>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</si>
  <si>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</si>
  <si>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</si>
  <si>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</si>
  <si>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</si>
  <si>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</si>
  <si>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</si>
  <si>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</si>
  <si>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</si>
  <si>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</si>
  <si>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</si>
  <si>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</si>
  <si>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</si>
  <si>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</si>
  <si>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</si>
  <si>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</si>
  <si>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</si>
  <si>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</si>
  <si>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</si>
  <si>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</si>
  <si>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</si>
  <si>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</si>
  <si>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</si>
  <si>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</si>
  <si>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</si>
  <si>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</si>
  <si>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</si>
  <si>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</si>
  <si>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</si>
  <si>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</si>
  <si>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</si>
  <si>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</si>
  <si>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</si>
  <si>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</si>
  <si>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</si>
  <si>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</si>
  <si>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</si>
  <si>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</si>
  <si>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</si>
  <si>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</si>
  <si>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</si>
  <si>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</si>
  <si>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</si>
  <si>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</si>
  <si>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</si>
  <si>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</si>
  <si>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</si>
  <si>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</si>
  <si>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</si>
  <si>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</si>
  <si>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</si>
  <si>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</si>
  <si>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</si>
  <si>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</si>
  <si>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</si>
  <si>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</si>
  <si>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</si>
  <si>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</si>
  <si>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</si>
  <si>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</si>
  <si>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</si>
  <si>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</si>
  <si>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</si>
  <si>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</si>
  <si>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</si>
  <si>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</si>
  <si>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</si>
  <si>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</si>
  <si>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</si>
  <si>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</si>
  <si>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</si>
  <si>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</si>
  <si>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</si>
  <si>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</si>
  <si>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</si>
  <si>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</si>
  <si>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</si>
  <si>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</si>
  <si>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</si>
  <si>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</si>
  <si>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</si>
  <si>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</si>
  <si>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</si>
  <si>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</si>
  <si>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</si>
  <si>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</si>
  <si>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</si>
  <si>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</si>
  <si>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</si>
  <si>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</si>
  <si>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</si>
  <si>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</si>
  <si>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</si>
  <si>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</si>
  <si>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</si>
  <si>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</si>
  <si>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</si>
  <si>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</si>
  <si>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</si>
  <si>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</si>
  <si>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</si>
  <si>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</si>
  <si>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</si>
  <si>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</si>
  <si>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</si>
  <si>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</si>
  <si>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</si>
  <si>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</si>
  <si>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</si>
  <si>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</si>
  <si>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</si>
  <si>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</si>
  <si>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</si>
  <si>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</si>
  <si>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</si>
  <si>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</si>
  <si>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</si>
  <si>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</si>
  <si>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</si>
  <si>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</si>
  <si>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</si>
  <si>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</si>
  <si>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</si>
  <si>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</si>
  <si>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</si>
  <si>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</si>
  <si>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</si>
  <si>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</si>
  <si>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</si>
  <si>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</si>
  <si>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</si>
  <si>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</si>
  <si>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</si>
  <si>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</si>
  <si>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</si>
  <si>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</si>
  <si>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</si>
  <si>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</si>
  <si>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</si>
  <si>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</si>
  <si>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</si>
  <si>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</si>
  <si>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</si>
  <si>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</si>
  <si>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</si>
  <si>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</si>
  <si>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</si>
  <si>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</si>
  <si>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</si>
  <si>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</si>
  <si>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</si>
  <si>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</si>
  <si>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</si>
  <si>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</si>
  <si>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</si>
  <si>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</si>
  <si>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</si>
  <si>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</si>
  <si>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</si>
  <si>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</si>
  <si>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</si>
  <si>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</si>
  <si>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</si>
  <si>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</si>
  <si>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</si>
  <si>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</si>
  <si>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</si>
  <si>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</si>
  <si>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</si>
  <si>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</si>
  <si>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</si>
  <si>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</si>
  <si>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</si>
  <si>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</si>
  <si>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</si>
  <si>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</si>
  <si>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</si>
  <si>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</si>
  <si>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</si>
  <si>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</si>
  <si>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</si>
  <si>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</si>
  <si>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</si>
  <si>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</si>
  <si>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</si>
  <si>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</si>
  <si>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</si>
  <si>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</si>
  <si>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</si>
  <si>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</si>
  <si>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</si>
  <si>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</si>
  <si>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</si>
  <si>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</si>
  <si>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</si>
  <si>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</si>
  <si>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</si>
  <si>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</si>
  <si>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</si>
  <si>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</si>
  <si>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</si>
  <si>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</si>
  <si>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</si>
  <si>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</si>
  <si>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</si>
  <si>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</si>
  <si>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</si>
  <si>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</si>
  <si>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</si>
  <si>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</si>
  <si>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</si>
  <si>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</si>
  <si>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</si>
  <si>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</si>
  <si>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</si>
  <si>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</si>
  <si>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</si>
  <si>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</si>
  <si>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</si>
  <si>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</si>
  <si>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</si>
  <si>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</si>
  <si>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</si>
  <si>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</si>
  <si>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</si>
  <si>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</si>
  <si>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</si>
  <si>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</si>
  <si>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</si>
  <si>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</si>
  <si>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</si>
  <si>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</si>
  <si>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</si>
  <si>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</si>
  <si>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</si>
  <si>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</si>
  <si>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</si>
  <si>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</si>
  <si>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</si>
  <si>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</si>
  <si>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</si>
  <si>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</si>
  <si>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</si>
  <si>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</si>
  <si>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</si>
  <si>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</si>
  <si>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</si>
  <si>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</si>
  <si>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</si>
  <si>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</si>
  <si>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</si>
  <si>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</si>
  <si>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</si>
  <si>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</si>
  <si>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</si>
  <si>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</si>
  <si>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</si>
  <si>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</si>
  <si>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</si>
  <si>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</si>
  <si>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</si>
  <si>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</si>
  <si>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</si>
  <si>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</si>
  <si>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</si>
  <si>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</si>
  <si>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</si>
  <si>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</si>
  <si>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</si>
  <si>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</si>
  <si>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</si>
  <si>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</si>
  <si>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</si>
  <si>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</si>
  <si>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</si>
  <si>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</si>
  <si>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</si>
  <si>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</si>
  <si>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</si>
  <si>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</si>
  <si>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</si>
  <si>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</si>
  <si>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</si>
  <si>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</si>
  <si>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</si>
  <si>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</si>
  <si>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</si>
  <si>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</si>
  <si>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</si>
  <si>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</si>
  <si>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</si>
  <si>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</si>
  <si>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</si>
  <si>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</si>
  <si>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</si>
  <si>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</si>
  <si>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</si>
  <si>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</si>
  <si>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</si>
  <si>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</si>
  <si>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</si>
  <si>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</si>
  <si>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</si>
  <si>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</si>
  <si>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</si>
  <si>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</si>
  <si>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</si>
  <si>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</si>
  <si>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</si>
  <si>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</si>
  <si>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</si>
  <si>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</si>
  <si>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</si>
  <si>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</si>
  <si>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</si>
  <si>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</si>
  <si>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</si>
  <si>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</si>
  <si>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</si>
  <si>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</si>
  <si>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</si>
  <si>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</si>
  <si>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</si>
  <si>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</si>
  <si>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</si>
  <si>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</si>
  <si>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</si>
  <si>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</si>
  <si>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</si>
  <si>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</si>
  <si>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</si>
  <si>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</si>
  <si>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</si>
  <si>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</si>
  <si>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</si>
  <si>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</si>
  <si>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</si>
  <si>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</si>
  <si>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</si>
  <si>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</si>
  <si>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</si>
  <si>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</si>
  <si>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</si>
  <si>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</si>
  <si>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</si>
  <si>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</si>
  <si>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</si>
  <si>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</si>
  <si>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</si>
  <si>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</si>
  <si>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</si>
  <si>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</si>
  <si>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</si>
  <si>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</si>
  <si>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</si>
  <si>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</si>
  <si>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</si>
  <si>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</si>
  <si>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</si>
  <si>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</si>
  <si>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</si>
  <si>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</si>
  <si>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</si>
  <si>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</si>
  <si>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</si>
  <si>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</si>
  <si>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</si>
  <si>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</si>
  <si>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</si>
  <si>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</si>
  <si>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</si>
  <si>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</si>
  <si>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</si>
  <si>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</si>
  <si>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</si>
  <si>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</si>
  <si>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</si>
  <si>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</si>
  <si>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</si>
  <si>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</si>
  <si>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</si>
  <si>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</si>
  <si>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</si>
  <si>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</si>
  <si>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</si>
  <si>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</si>
  <si>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</si>
  <si>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</si>
  <si>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</si>
  <si>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</si>
  <si>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</si>
  <si>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</si>
  <si>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</si>
  <si>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</si>
  <si>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</si>
  <si>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</si>
  <si>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</si>
  <si>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</si>
  <si>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</si>
  <si>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</si>
  <si>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</si>
  <si>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</si>
  <si>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</si>
  <si>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</si>
  <si>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</si>
  <si>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</si>
  <si>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</si>
  <si>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</si>
  <si>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</si>
  <si>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</si>
  <si>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</si>
  <si>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</si>
  <si>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</si>
  <si>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</si>
  <si>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</si>
  <si>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</si>
  <si>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</si>
  <si>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</si>
  <si>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</si>
  <si>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</si>
  <si>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</si>
  <si>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</si>
  <si>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</si>
  <si>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</si>
  <si>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</si>
  <si>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</si>
  <si>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</si>
  <si>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</si>
  <si>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</si>
  <si>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</si>
  <si>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</si>
  <si>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</si>
  <si>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</si>
  <si>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</si>
  <si>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</si>
  <si>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</si>
  <si>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</si>
  <si>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</si>
  <si>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</si>
  <si>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</si>
  <si>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</si>
  <si>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</si>
  <si>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</si>
  <si>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</si>
  <si>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</si>
  <si>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</si>
  <si>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</si>
  <si>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</si>
  <si>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</si>
  <si>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</si>
  <si>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</si>
  <si>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</si>
  <si>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</si>
  <si>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</si>
  <si>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</si>
  <si>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</si>
  <si>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</si>
  <si>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</si>
  <si>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</si>
  <si>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</si>
  <si>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</si>
  <si>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</si>
  <si>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</si>
  <si>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</si>
  <si>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</si>
  <si>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</si>
  <si>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</si>
  <si>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</si>
  <si>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</si>
  <si>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</si>
  <si>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</si>
  <si>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</si>
  <si>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</si>
  <si>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</si>
  <si>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</si>
  <si>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</si>
  <si>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</si>
  <si>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</si>
  <si>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</si>
  <si>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</si>
  <si>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</si>
  <si>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</si>
  <si>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</si>
  <si>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</si>
  <si>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</si>
  <si>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</si>
  <si>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</si>
  <si>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</si>
  <si>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</si>
  <si>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</si>
  <si>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</si>
  <si>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</si>
  <si>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</si>
  <si>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</si>
  <si>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</si>
  <si>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</si>
  <si>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</si>
  <si>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</si>
  <si>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</si>
  <si>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</si>
  <si>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</si>
  <si>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</si>
  <si>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</si>
  <si>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</si>
  <si>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</si>
  <si>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</si>
  <si>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</si>
  <si>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</si>
  <si>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</si>
  <si>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</si>
  <si>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</si>
  <si>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</si>
  <si>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</si>
  <si>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</si>
  <si>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</si>
  <si>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</si>
  <si>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</si>
  <si>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</si>
  <si>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</si>
  <si>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</si>
  <si>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</si>
  <si>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</si>
  <si>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</si>
  <si>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</si>
  <si>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</si>
  <si>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</si>
  <si>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</si>
  <si>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</si>
  <si>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</si>
  <si>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</si>
  <si>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</si>
  <si>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</si>
  <si>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</si>
  <si>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</si>
  <si>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</si>
  <si>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</si>
  <si>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</si>
  <si>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</si>
  <si>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</si>
  <si>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</si>
  <si>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</si>
  <si>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</si>
  <si>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</si>
  <si>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</si>
  <si>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</si>
  <si>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</si>
  <si>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</si>
  <si>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</si>
  <si>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</si>
  <si>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</si>
  <si>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</si>
  <si>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</si>
  <si>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</si>
  <si>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</si>
  <si>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</si>
  <si>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</si>
  <si>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</si>
  <si>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</si>
  <si>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</si>
  <si>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</si>
  <si>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</si>
  <si>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</si>
  <si>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</si>
  <si>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</si>
  <si>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</si>
  <si>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</si>
  <si>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</si>
  <si>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</si>
  <si>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</si>
  <si>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</si>
  <si>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</si>
  <si>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</si>
  <si>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</si>
  <si>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</si>
  <si>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</si>
  <si>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</si>
  <si>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</si>
  <si>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</si>
  <si>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</si>
  <si>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</si>
  <si>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</si>
  <si>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</si>
  <si>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</si>
  <si>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</si>
  <si>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</si>
  <si>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</si>
  <si>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</si>
  <si>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</si>
  <si>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</si>
  <si>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</si>
  <si>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</si>
  <si>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</si>
  <si>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</si>
  <si>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</si>
  <si>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</si>
  <si>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</si>
  <si>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</si>
  <si>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</si>
  <si>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</si>
  <si>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</si>
  <si>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</si>
  <si>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</si>
  <si>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</si>
  <si>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</si>
  <si>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</si>
  <si>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</si>
  <si>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</si>
  <si>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</si>
  <si>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</si>
  <si>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</si>
  <si>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</si>
  <si>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</si>
  <si>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</si>
  <si>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</si>
  <si>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</si>
  <si>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</si>
  <si>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</si>
  <si>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</si>
  <si>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</si>
  <si>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</si>
  <si>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</si>
  <si>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</si>
  <si>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</si>
  <si>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</si>
  <si>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</si>
  <si>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</si>
  <si>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</si>
  <si>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</si>
  <si>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</si>
  <si>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</si>
  <si>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</si>
  <si>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</si>
  <si>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</si>
  <si>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</si>
  <si>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</si>
  <si>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</si>
  <si>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</si>
  <si>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</si>
  <si>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</si>
  <si>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</si>
  <si>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</si>
  <si>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</si>
  <si>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</si>
  <si>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</si>
  <si>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</si>
  <si>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</si>
  <si>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</si>
  <si>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</si>
  <si>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</si>
  <si>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</si>
  <si>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</si>
  <si>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</si>
  <si>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</si>
  <si>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</si>
  <si>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</si>
  <si>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</si>
  <si>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</si>
  <si>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</si>
  <si>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</si>
  <si>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</si>
  <si>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</si>
  <si>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</si>
  <si>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</si>
  <si>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</si>
  <si>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</si>
  <si>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</si>
  <si>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</si>
  <si>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</si>
  <si>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</si>
  <si>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</si>
  <si>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</si>
  <si>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</si>
  <si>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</si>
  <si>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</si>
  <si>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</si>
  <si>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</si>
  <si>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</si>
  <si>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</si>
  <si>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</si>
  <si>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</si>
  <si>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</si>
  <si>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</si>
  <si>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</si>
  <si>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</si>
  <si>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</si>
  <si>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</si>
  <si>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</si>
  <si>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</si>
  <si>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</si>
  <si>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</si>
  <si>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</si>
  <si>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</si>
  <si>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</si>
  <si>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</si>
  <si>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</si>
  <si>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</si>
  <si>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</si>
  <si>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</si>
  <si>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</si>
  <si>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</si>
  <si>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</si>
  <si>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</si>
  <si>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</si>
  <si>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</si>
  <si>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</si>
  <si>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</si>
  <si>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</si>
  <si>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</si>
  <si>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</si>
  <si>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</si>
  <si>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</si>
  <si>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</si>
  <si>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</si>
  <si>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</si>
  <si>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</si>
  <si>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</si>
  <si>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</si>
  <si>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</si>
  <si>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</si>
  <si>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</si>
  <si>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</si>
  <si>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</si>
  <si>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</si>
  <si>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</si>
  <si>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</si>
  <si>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</si>
  <si>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</si>
  <si>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</si>
  <si>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</si>
  <si>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</si>
  <si>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</si>
  <si>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</si>
  <si>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</si>
  <si>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</si>
  <si>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</si>
  <si>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</si>
  <si>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</si>
  <si>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</si>
  <si>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</si>
  <si>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</si>
  <si>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</si>
  <si>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</si>
  <si>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</si>
  <si>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</si>
  <si>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</si>
  <si>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</si>
  <si>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</si>
  <si>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</si>
  <si>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</si>
  <si>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</si>
  <si>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</si>
  <si>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</si>
  <si>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</si>
  <si>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</si>
  <si>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</si>
  <si>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</si>
  <si>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</si>
  <si>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</si>
  <si>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</si>
  <si>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</si>
  <si>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</si>
  <si>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</si>
  <si>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</si>
  <si>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</si>
  <si>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</si>
  <si>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</si>
  <si>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</si>
  <si>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</si>
  <si>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</si>
  <si>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</si>
  <si>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</si>
  <si>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</si>
  <si>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</si>
  <si>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</si>
  <si>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</si>
  <si>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</si>
  <si>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</si>
  <si>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</si>
  <si>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</si>
  <si>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</si>
  <si>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</si>
  <si>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</si>
  <si>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</si>
  <si>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</si>
  <si>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</si>
  <si>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</si>
  <si>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</si>
  <si>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</si>
  <si>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</si>
  <si>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</si>
  <si>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</si>
  <si>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</si>
  <si>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</si>
  <si>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</si>
  <si>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</si>
  <si>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</si>
  <si>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</si>
  <si>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</si>
  <si>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</si>
  <si>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</si>
  <si>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</si>
  <si>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</si>
  <si>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</si>
  <si>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</si>
  <si>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</si>
  <si>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</si>
  <si>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</si>
  <si>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</si>
  <si>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</si>
  <si>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</si>
  <si>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</si>
  <si>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</si>
  <si>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</si>
  <si>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</si>
  <si>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</si>
  <si>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</si>
  <si>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</si>
  <si>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</si>
  <si>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</si>
  <si>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</si>
  <si>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</si>
  <si>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</si>
  <si>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</si>
  <si>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</si>
  <si>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</si>
  <si>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</si>
  <si>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</si>
  <si>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</si>
  <si>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</si>
  <si>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</si>
  <si>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</si>
  <si>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</si>
  <si>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</si>
  <si>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</si>
  <si>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</si>
  <si>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</si>
  <si>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</si>
  <si>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</si>
  <si>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</si>
  <si>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</si>
  <si>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</si>
  <si>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</si>
  <si>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</si>
  <si>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</si>
  <si>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</si>
  <si>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</si>
  <si>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</si>
  <si>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</si>
  <si>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</si>
  <si>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</si>
  <si>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</si>
  <si>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</si>
  <si>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</si>
  <si>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</si>
  <si>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</si>
  <si>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</si>
  <si>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</si>
  <si>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</si>
  <si>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</si>
  <si>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</si>
  <si>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</si>
  <si>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</si>
  <si>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</si>
  <si>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</si>
  <si>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</si>
  <si>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</si>
  <si>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</si>
  <si>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</si>
  <si>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</si>
  <si>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</si>
  <si>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</si>
  <si>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</si>
  <si>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</si>
  <si>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</si>
  <si>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</si>
  <si>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</si>
  <si>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</si>
  <si>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</si>
  <si>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</si>
  <si>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</si>
  <si>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</si>
  <si>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</si>
  <si>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</si>
  <si>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</si>
  <si>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</si>
  <si>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</si>
  <si>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</si>
  <si>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</si>
  <si>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</si>
  <si>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</si>
  <si>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</si>
  <si>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</si>
  <si>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</si>
  <si>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</si>
  <si>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</si>
  <si>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</si>
  <si>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</si>
  <si>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</si>
  <si>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</si>
  <si>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</si>
  <si>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</si>
  <si>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</si>
  <si>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</si>
  <si>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</si>
  <si>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</si>
  <si>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</si>
  <si>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</si>
  <si>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</si>
  <si>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</si>
  <si>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</si>
  <si>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</si>
  <si>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</si>
  <si>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</si>
  <si>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</si>
  <si>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</si>
  <si>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</si>
  <si>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</si>
  <si>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</si>
  <si>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</si>
  <si>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</si>
  <si>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</si>
  <si>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</si>
  <si>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</si>
  <si>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</si>
  <si>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</si>
  <si>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</si>
  <si>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</si>
  <si>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</si>
  <si>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</si>
  <si>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</si>
  <si>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</si>
  <si>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</si>
  <si>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</si>
  <si>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</si>
  <si>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</si>
  <si>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</si>
  <si>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</si>
  <si>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</si>
  <si>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</si>
  <si>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</si>
  <si>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</si>
  <si>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</si>
  <si>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</si>
  <si>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</si>
  <si>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</si>
  <si>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</si>
  <si>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</si>
  <si>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</si>
  <si>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</si>
  <si>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</si>
  <si>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</si>
  <si>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</si>
  <si>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</si>
  <si>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</si>
  <si>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</si>
  <si>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</si>
  <si>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</si>
  <si>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</si>
  <si>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</si>
  <si>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</si>
  <si>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</si>
  <si>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</si>
  <si>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</si>
  <si>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</si>
  <si>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</si>
  <si>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</si>
  <si>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</si>
  <si>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</si>
  <si>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</si>
  <si>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</si>
  <si>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</si>
  <si>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</si>
  <si>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</si>
  <si>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</si>
  <si>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</si>
  <si>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</si>
  <si>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</si>
  <si>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</si>
  <si>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</si>
  <si>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</si>
  <si>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</si>
  <si>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</si>
  <si>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</si>
  <si>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</si>
  <si>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</si>
  <si>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</si>
  <si>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</si>
  <si>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</si>
  <si>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</si>
  <si>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</si>
  <si>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</si>
  <si>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</si>
  <si>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</si>
  <si>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</si>
  <si>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</si>
  <si>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</si>
  <si>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</si>
  <si>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</si>
  <si>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</si>
  <si>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</si>
  <si>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</si>
  <si>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</si>
  <si>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</si>
  <si>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</si>
  <si>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</si>
  <si>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</si>
  <si>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</si>
  <si>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</si>
  <si>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</si>
  <si>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</si>
  <si>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</si>
  <si>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</si>
  <si>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</si>
  <si>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</si>
  <si>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</si>
  <si>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</si>
  <si>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</si>
  <si>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</si>
  <si>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</si>
  <si>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</si>
  <si>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</si>
  <si>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</si>
  <si>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</si>
  <si>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</si>
  <si>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</si>
  <si>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</si>
  <si>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</si>
  <si>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</si>
  <si>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</si>
  <si>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</si>
  <si>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</si>
  <si>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</si>
  <si>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</si>
  <si>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</si>
  <si>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</si>
  <si>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</si>
  <si>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</si>
  <si>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</si>
  <si>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</si>
  <si>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</si>
  <si>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</si>
  <si>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</si>
  <si>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</si>
  <si>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</si>
  <si>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</si>
  <si>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</si>
  <si>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</si>
  <si>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</si>
  <si>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</si>
  <si>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</si>
  <si>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</si>
  <si>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</si>
  <si>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</si>
  <si>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</si>
  <si>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</si>
  <si>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</si>
  <si>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</si>
  <si>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</si>
  <si>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</si>
  <si>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</si>
  <si>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</si>
  <si>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</si>
  <si>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</si>
  <si>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</si>
  <si>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</si>
  <si>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</si>
  <si>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</si>
  <si>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</si>
  <si>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</si>
  <si>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</si>
  <si>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</si>
  <si>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</si>
  <si>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</si>
  <si>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</si>
  <si>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</si>
  <si>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</si>
  <si>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</si>
  <si>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</si>
  <si>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</si>
  <si>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</si>
  <si>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</si>
  <si>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</si>
  <si>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</si>
  <si>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</si>
  <si>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</si>
  <si>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</si>
  <si>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</si>
  <si>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</si>
  <si>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</si>
  <si>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</si>
  <si>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</si>
  <si>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</si>
  <si>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</si>
  <si>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</si>
  <si>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</si>
  <si>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</si>
  <si>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</si>
  <si>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</si>
  <si>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</si>
  <si>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</si>
  <si>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</si>
  <si>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</si>
  <si>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</si>
  <si>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</si>
  <si>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</si>
  <si>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</si>
  <si>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</si>
  <si>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</si>
  <si>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</si>
  <si>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</si>
  <si>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</si>
  <si>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</si>
  <si>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</si>
  <si>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</si>
  <si>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</si>
  <si>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</si>
  <si>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</si>
  <si>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</si>
  <si>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</si>
  <si>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</si>
  <si>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</si>
  <si>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</si>
  <si>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</si>
  <si>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</si>
  <si>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</si>
  <si>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</si>
  <si>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</si>
  <si>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</si>
  <si>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</si>
  <si>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</si>
  <si>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</si>
  <si>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</si>
  <si>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</si>
  <si>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</si>
  <si>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</si>
  <si>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</si>
  <si>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</si>
  <si>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</si>
  <si>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</si>
  <si>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</si>
  <si>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</si>
  <si>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</si>
  <si>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</si>
  <si>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</si>
  <si>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</si>
  <si>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</si>
  <si>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</si>
  <si>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</si>
  <si>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</si>
  <si>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</si>
  <si>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</si>
  <si>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</si>
  <si>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</si>
  <si>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</si>
  <si>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</si>
  <si>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</si>
  <si>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</si>
  <si>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</si>
  <si>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</si>
  <si>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</si>
  <si>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</si>
  <si>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</si>
  <si>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</si>
  <si>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</si>
  <si>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</si>
  <si>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</si>
  <si>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</si>
  <si>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</si>
  <si>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</si>
  <si>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</si>
  <si>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</si>
  <si>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</si>
  <si>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</si>
  <si>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</si>
  <si>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</si>
  <si>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</si>
  <si>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</si>
  <si>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</si>
  <si>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</si>
  <si>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</si>
  <si>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</si>
  <si>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</si>
  <si>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</si>
  <si>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</si>
  <si>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</si>
  <si>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</si>
  <si>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</si>
  <si>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</si>
  <si>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</si>
  <si>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</si>
  <si>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</si>
  <si>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</si>
  <si>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</si>
  <si>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</si>
  <si>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</si>
  <si>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</si>
  <si>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</si>
  <si>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</si>
  <si>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</si>
  <si>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</si>
  <si>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</si>
  <si>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</si>
  <si>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</si>
  <si>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</si>
  <si>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</si>
  <si>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</si>
  <si>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</si>
  <si>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</si>
  <si>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</si>
  <si>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</si>
  <si>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</si>
  <si>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</si>
  <si>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</si>
  <si>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</si>
  <si>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</si>
  <si>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</si>
  <si>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</si>
  <si>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</si>
  <si>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</si>
  <si>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</si>
  <si>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</si>
  <si>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</si>
  <si>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</si>
  <si>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</si>
  <si>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</si>
  <si>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</si>
  <si>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</si>
  <si>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</si>
  <si>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</si>
  <si>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</si>
  <si>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</si>
  <si>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</si>
  <si>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</si>
  <si>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</si>
  <si>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</si>
  <si>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</si>
  <si>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</si>
  <si>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</si>
  <si>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</si>
  <si>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</si>
  <si>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</si>
  <si>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</si>
  <si>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</si>
  <si>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</si>
  <si>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</si>
  <si>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</si>
  <si>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</si>
  <si>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</si>
  <si>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</si>
  <si>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</si>
  <si>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</si>
  <si>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</si>
  <si>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</si>
  <si>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</si>
  <si>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</si>
  <si>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</si>
  <si>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</si>
  <si>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</si>
  <si>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</si>
  <si>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</si>
  <si>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</si>
  <si>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</si>
  <si>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</si>
  <si>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</si>
  <si>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</si>
  <si>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</si>
  <si>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</si>
  <si>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</si>
  <si>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</si>
  <si>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</si>
  <si>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</si>
  <si>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</si>
  <si>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</si>
  <si>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</si>
  <si>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</si>
  <si>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</si>
  <si>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</si>
  <si>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</si>
  <si>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</si>
  <si>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</si>
  <si>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</si>
  <si>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</si>
  <si>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</si>
  <si>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</si>
  <si>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</si>
  <si>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</si>
  <si>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</si>
  <si>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</si>
  <si>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</si>
  <si>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</si>
  <si>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</si>
  <si>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</si>
  <si>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</si>
  <si>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</si>
  <si>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</si>
  <si>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</si>
  <si>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</si>
  <si>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</si>
  <si>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</si>
  <si>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</si>
  <si>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</si>
  <si>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</si>
  <si>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</si>
  <si>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</si>
  <si>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</si>
  <si>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</si>
  <si>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</si>
  <si>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</si>
  <si>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</si>
  <si>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</si>
  <si>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</si>
  <si>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</si>
  <si>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</si>
  <si>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</si>
  <si>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</si>
  <si>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</si>
  <si>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</si>
  <si>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</si>
  <si>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</si>
  <si>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</si>
  <si>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</si>
  <si>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</si>
  <si>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</si>
  <si>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</si>
  <si>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</si>
  <si>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</si>
  <si>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</si>
  <si>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</si>
  <si>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</si>
  <si>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</si>
  <si>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</si>
  <si>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</si>
  <si>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</si>
  <si>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</si>
  <si>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</si>
  <si>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</si>
  <si>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</si>
  <si>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</si>
  <si>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</si>
  <si>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</si>
  <si>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</si>
  <si>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</si>
  <si>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</si>
  <si>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</si>
  <si>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</si>
  <si>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</si>
  <si>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</si>
  <si>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</si>
  <si>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</si>
  <si>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</si>
  <si>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</si>
  <si>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</si>
  <si>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</si>
  <si>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</si>
  <si>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</si>
  <si>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</si>
  <si>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</si>
  <si>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</si>
  <si>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</si>
  <si>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</si>
  <si>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</si>
  <si>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</si>
  <si>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</si>
  <si>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</si>
  <si>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</si>
  <si>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</si>
  <si>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</si>
  <si>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</si>
  <si>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</si>
  <si>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</si>
  <si>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</si>
  <si>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</si>
  <si>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</si>
  <si>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</si>
  <si>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</si>
  <si>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</si>
  <si>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</si>
  <si>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</si>
  <si>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</si>
  <si>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</si>
  <si>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</si>
  <si>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</si>
  <si>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</si>
  <si>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</si>
  <si>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</si>
  <si>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</si>
  <si>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</si>
  <si>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</si>
  <si>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</si>
  <si>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</si>
  <si>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</si>
  <si>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</si>
  <si>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</si>
  <si>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</si>
  <si>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</si>
  <si>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</si>
  <si>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</si>
  <si>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</si>
  <si>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</si>
  <si>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</si>
  <si>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</si>
  <si>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</si>
  <si>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</si>
  <si>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</si>
  <si>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</si>
  <si>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</si>
  <si>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</si>
  <si>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</si>
  <si>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</si>
  <si>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</si>
  <si>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</si>
  <si>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</si>
  <si>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</si>
  <si>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</si>
  <si>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</si>
  <si>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</si>
  <si>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</si>
  <si>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</si>
  <si>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</si>
  <si>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</si>
  <si>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</si>
  <si>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</si>
  <si>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</si>
  <si>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</si>
  <si>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</si>
  <si>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</si>
  <si>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</si>
  <si>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</si>
  <si>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</si>
  <si>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</si>
  <si>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</si>
  <si>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</si>
  <si>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</si>
  <si>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</si>
  <si>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</si>
  <si>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</si>
  <si>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</si>
  <si>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</si>
  <si>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</si>
  <si>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</si>
  <si>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</si>
  <si>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</si>
  <si>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</si>
  <si>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</si>
  <si>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</si>
  <si>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</si>
  <si>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</si>
  <si>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</si>
  <si>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</si>
  <si>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</si>
  <si>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</si>
  <si>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</si>
  <si>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</si>
  <si>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</si>
  <si>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</si>
  <si>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</si>
  <si>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</si>
  <si>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</si>
  <si>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</si>
  <si>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</si>
  <si>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</si>
  <si>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</si>
  <si>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</si>
  <si>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</si>
  <si>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</si>
  <si>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</si>
  <si>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</si>
  <si>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</si>
  <si>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</si>
  <si>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</si>
  <si>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</si>
  <si>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</si>
  <si>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</si>
  <si>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</si>
  <si>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</si>
  <si>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</si>
  <si>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</si>
  <si>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</si>
  <si>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</si>
  <si>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</si>
  <si>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</si>
  <si>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</si>
  <si>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</si>
  <si>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</si>
  <si>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</si>
  <si>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</si>
  <si>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</si>
  <si>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</si>
  <si>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</si>
  <si>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</si>
  <si>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</si>
  <si>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</si>
  <si>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</si>
  <si>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</si>
  <si>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</si>
  <si>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</si>
  <si>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</si>
  <si>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</si>
  <si>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</si>
  <si>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</si>
  <si>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</si>
  <si>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</si>
  <si>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</si>
  <si>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</si>
  <si>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</si>
  <si>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</si>
  <si>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</si>
  <si>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</si>
  <si>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</si>
  <si>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</si>
  <si>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</si>
  <si>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</si>
  <si>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</si>
  <si>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</si>
  <si>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</si>
  <si>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</si>
  <si>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</si>
  <si>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</si>
  <si>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</si>
  <si>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</si>
  <si>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</si>
  <si>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</si>
  <si>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</si>
  <si>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</si>
  <si>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</si>
  <si>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</si>
  <si>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</si>
  <si>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</si>
  <si>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</si>
  <si>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</si>
  <si>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</si>
  <si>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</si>
  <si>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</si>
  <si>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</si>
  <si>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</si>
  <si>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</si>
  <si>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</si>
  <si>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</si>
  <si>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</si>
  <si>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</si>
  <si>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</si>
  <si>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</si>
  <si>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</si>
  <si>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</si>
  <si>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</si>
  <si>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</si>
  <si>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</si>
  <si>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</si>
  <si>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</si>
  <si>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</si>
  <si>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</si>
  <si>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</si>
  <si>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</si>
  <si>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</si>
  <si>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</si>
  <si>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</si>
  <si>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</si>
  <si>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</si>
  <si>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</si>
  <si>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</si>
  <si>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</si>
  <si>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</si>
  <si>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</si>
  <si>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</si>
  <si>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</si>
  <si>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</si>
  <si>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</si>
  <si>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</si>
  <si>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</si>
  <si>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</si>
  <si>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</si>
  <si>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</si>
  <si>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</si>
  <si>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</si>
  <si>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</si>
  <si>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</si>
  <si>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</si>
  <si>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</si>
  <si>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</si>
  <si>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</si>
  <si>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</si>
  <si>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</si>
  <si>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</si>
  <si>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</si>
  <si>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</si>
  <si>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</si>
  <si>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</si>
  <si>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</si>
  <si>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</si>
  <si>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</si>
  <si>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</si>
  <si>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</si>
  <si>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</si>
  <si>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</si>
  <si>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</si>
  <si>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</si>
  <si>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</si>
  <si>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</si>
  <si>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</si>
  <si>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</si>
  <si>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</si>
  <si>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</si>
  <si>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</si>
  <si>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</si>
  <si>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</si>
  <si>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</si>
  <si>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</si>
  <si>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</si>
  <si>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</si>
  <si>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</si>
  <si>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</si>
  <si>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</si>
  <si>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</si>
  <si>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</si>
  <si>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</si>
  <si>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</si>
  <si>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</si>
  <si>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</si>
  <si>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</si>
  <si>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</si>
  <si>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</si>
  <si>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</si>
  <si>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</si>
  <si>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</si>
  <si>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</si>
  <si>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</si>
  <si>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</si>
  <si>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</si>
  <si>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</si>
  <si>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</si>
  <si>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</si>
  <si>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</si>
  <si>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</si>
  <si>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</si>
  <si>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</si>
  <si>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</si>
  <si>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</si>
  <si>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</si>
  <si>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</si>
  <si>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</si>
  <si>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</si>
  <si>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</si>
  <si>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</si>
  <si>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</si>
  <si>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</si>
  <si>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</si>
  <si>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</si>
  <si>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</si>
  <si>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</si>
  <si>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</si>
  <si>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</si>
  <si>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</si>
  <si>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</si>
  <si>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</si>
  <si>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</si>
  <si>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</si>
  <si>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</si>
  <si>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</si>
  <si>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</si>
  <si>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</si>
  <si>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</si>
  <si>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</si>
  <si>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</si>
  <si>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</si>
  <si>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</si>
  <si>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</si>
  <si>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</si>
  <si>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</si>
  <si>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</si>
  <si>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</si>
  <si>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</si>
  <si>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</si>
  <si>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</si>
  <si>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</si>
  <si>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</si>
  <si>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</si>
  <si>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</si>
  <si>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</si>
  <si>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</si>
  <si>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</si>
  <si>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</si>
  <si>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</si>
  <si>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</si>
  <si>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</si>
  <si>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</si>
  <si>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</si>
  <si>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</si>
  <si>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</si>
  <si>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</si>
  <si>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</si>
  <si>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</si>
  <si>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</si>
  <si>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</si>
  <si>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</si>
  <si>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</si>
  <si>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</si>
  <si>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</si>
  <si>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</si>
  <si>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</si>
  <si>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</si>
  <si>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</si>
  <si>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</si>
  <si>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</si>
  <si>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</si>
  <si>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</si>
  <si>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</si>
  <si>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</si>
  <si>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</si>
  <si>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</si>
  <si>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</si>
  <si>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</si>
  <si>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</si>
  <si>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</si>
  <si>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</si>
  <si>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</si>
  <si>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</si>
  <si>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</si>
  <si>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</si>
  <si>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</si>
  <si>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</si>
  <si>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</si>
  <si>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</si>
  <si>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</si>
  <si>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</si>
  <si>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</si>
  <si>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</si>
  <si>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</si>
  <si>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</si>
  <si>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</si>
  <si>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</si>
  <si>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</si>
  <si>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</si>
  <si>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</si>
  <si>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</si>
  <si>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</si>
  <si>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</si>
  <si>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</si>
  <si>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</si>
  <si>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</si>
  <si>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</si>
  <si>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</si>
  <si>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</si>
  <si>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</si>
  <si>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</si>
  <si>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</si>
  <si>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</si>
  <si>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</si>
  <si>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</si>
  <si>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</si>
  <si>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</si>
  <si>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</si>
  <si>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</si>
  <si>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</si>
  <si>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</si>
  <si>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</si>
  <si>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</si>
  <si>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</si>
  <si>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</si>
  <si>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</si>
  <si>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</si>
  <si>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</si>
  <si>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</si>
  <si>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</si>
  <si>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</si>
  <si>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</si>
  <si>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</si>
  <si>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</si>
  <si>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</si>
  <si>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</si>
  <si>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</si>
  <si>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</si>
  <si>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</si>
  <si>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</si>
  <si>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</si>
  <si>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</si>
  <si>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</si>
  <si>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</si>
  <si>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</si>
  <si>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</si>
  <si>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</si>
  <si>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</si>
  <si>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</si>
  <si>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</si>
  <si>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</si>
  <si>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</si>
  <si>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</si>
  <si>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</si>
  <si>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</si>
  <si>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</si>
  <si>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</si>
  <si>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</si>
  <si>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</si>
  <si>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</si>
  <si>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</si>
  <si>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</si>
  <si>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</si>
  <si>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</si>
  <si>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</si>
  <si>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</si>
  <si>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</si>
  <si>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</si>
  <si>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</si>
  <si>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</si>
  <si>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</si>
  <si>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</si>
  <si>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</si>
  <si>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</si>
  <si>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</si>
  <si>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</si>
  <si>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</si>
  <si>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</si>
  <si>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</si>
  <si>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</si>
  <si>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</si>
  <si>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</si>
  <si>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</si>
  <si>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</si>
  <si>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</si>
  <si>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</si>
  <si>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</si>
  <si>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</si>
  <si>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</si>
  <si>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</si>
  <si>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</si>
  <si>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</si>
  <si>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</si>
  <si>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</si>
  <si>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</si>
  <si>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</si>
  <si>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</si>
  <si>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</si>
  <si>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</si>
  <si>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</si>
  <si>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</si>
  <si>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</si>
  <si>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</si>
  <si>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</si>
  <si>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</si>
  <si>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</si>
  <si>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</si>
  <si>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</si>
  <si>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</si>
  <si>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</si>
  <si>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</si>
  <si>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</si>
  <si>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</si>
  <si>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</si>
  <si>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</si>
  <si>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</si>
  <si>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</si>
  <si>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</si>
  <si>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</si>
  <si>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</si>
  <si>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</si>
  <si>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</si>
  <si>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</si>
  <si>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</si>
  <si>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</si>
  <si>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</si>
  <si>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</si>
  <si>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</si>
  <si>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</si>
  <si>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</si>
  <si>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</si>
  <si>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</si>
  <si>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</si>
  <si>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</si>
  <si>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</si>
  <si>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</si>
  <si>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</si>
  <si>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</si>
  <si>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</si>
  <si>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</si>
  <si>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</si>
  <si>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</si>
  <si>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</si>
  <si>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</si>
  <si>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</si>
  <si>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</si>
  <si>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</si>
  <si>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</si>
  <si>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</si>
  <si>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</si>
  <si>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</si>
  <si>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</si>
  <si>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</si>
  <si>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</si>
  <si>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</si>
  <si>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</si>
  <si>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</si>
  <si>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</si>
  <si>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</si>
  <si>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</si>
  <si>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</si>
  <si>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</si>
  <si>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</si>
  <si>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</si>
  <si>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</si>
  <si>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</si>
  <si>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</si>
  <si>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</si>
  <si>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</si>
  <si>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</si>
  <si>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</si>
  <si>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</si>
  <si>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</si>
  <si>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</si>
  <si>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</si>
  <si>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</si>
  <si>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</si>
  <si>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</si>
  <si>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</si>
  <si>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</si>
  <si>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</si>
  <si>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</si>
  <si>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</si>
  <si>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</si>
  <si>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</si>
  <si>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</si>
  <si>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</si>
  <si>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</si>
  <si>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</si>
  <si>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</si>
  <si>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</si>
  <si>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</si>
  <si>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</si>
  <si>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</si>
  <si>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</si>
  <si>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</si>
  <si>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</si>
  <si>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</si>
  <si>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</si>
  <si>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</si>
  <si>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</si>
  <si>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</si>
  <si>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</si>
  <si>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</si>
  <si>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</si>
  <si>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</si>
  <si>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</si>
  <si>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</si>
  <si>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</si>
  <si>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</si>
  <si>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</si>
  <si>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</si>
  <si>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</si>
  <si>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</si>
  <si>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</si>
  <si>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</si>
  <si>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</si>
  <si>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</si>
  <si>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</si>
  <si>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</si>
  <si>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</si>
  <si>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</si>
  <si>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</si>
  <si>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</si>
  <si>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</si>
  <si>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</si>
  <si>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</si>
  <si>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</si>
  <si>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</si>
  <si>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</si>
  <si>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</si>
  <si>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</si>
  <si>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</si>
  <si>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</si>
  <si>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</si>
  <si>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</si>
  <si>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</si>
  <si>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</si>
  <si>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</si>
  <si>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</si>
  <si>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</si>
  <si>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</si>
  <si>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</si>
  <si>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</si>
  <si>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</si>
  <si>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</si>
  <si>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</si>
  <si>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</si>
  <si>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</si>
  <si>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</si>
  <si>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</si>
  <si>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</si>
  <si>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</si>
  <si>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</si>
  <si>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</si>
  <si>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</si>
  <si>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</si>
  <si>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</si>
  <si>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</si>
  <si>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</si>
  <si>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</si>
  <si>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</si>
  <si>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</si>
  <si>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</si>
  <si>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</si>
  <si>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</si>
  <si>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</si>
  <si>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</si>
  <si>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</si>
  <si>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</si>
  <si>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</si>
  <si>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</si>
  <si>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</si>
  <si>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</si>
  <si>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</si>
  <si>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</si>
  <si>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</si>
  <si>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</si>
  <si>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</si>
  <si>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</si>
  <si>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</si>
  <si>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</si>
  <si>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</si>
  <si>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</si>
  <si>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</si>
  <si>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</si>
  <si>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</si>
  <si>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</si>
  <si>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</si>
  <si>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</si>
  <si>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</si>
  <si>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</si>
  <si>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</si>
  <si>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</si>
  <si>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</si>
  <si>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</si>
  <si>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</si>
  <si>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</si>
  <si>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</si>
  <si>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</si>
  <si>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</si>
  <si>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</si>
  <si>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</si>
  <si>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</si>
  <si>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</si>
  <si>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</si>
  <si>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</si>
  <si>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</si>
  <si>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</si>
  <si>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</si>
  <si>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</si>
  <si>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</si>
  <si>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</si>
  <si>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</si>
  <si>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</si>
  <si>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</si>
  <si>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</si>
  <si>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</si>
  <si>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</si>
  <si>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</si>
  <si>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</si>
  <si>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</si>
  <si>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</si>
  <si>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</si>
  <si>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</si>
  <si>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</si>
  <si>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</si>
  <si>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</si>
  <si>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</si>
  <si>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</si>
  <si>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</si>
  <si>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</si>
  <si>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</si>
  <si>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</si>
  <si>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</si>
  <si>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</si>
  <si>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</si>
  <si>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</si>
  <si>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</si>
  <si>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</si>
  <si>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</si>
  <si>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</si>
  <si>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</si>
  <si>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</si>
  <si>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</si>
  <si>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</si>
  <si>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</si>
  <si>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</si>
  <si>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</si>
  <si>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</si>
  <si>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</si>
  <si>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</si>
  <si>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</si>
  <si>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</si>
  <si>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</si>
  <si>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</si>
  <si>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</si>
  <si>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</si>
  <si>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</si>
  <si>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</si>
  <si>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</si>
  <si>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</si>
  <si>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</si>
  <si>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</si>
  <si>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</si>
  <si>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</si>
  <si>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</si>
  <si>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</si>
  <si>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</si>
  <si>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</si>
  <si>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</si>
  <si>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</si>
  <si>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</si>
  <si>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</si>
  <si>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</si>
  <si>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</si>
  <si>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</si>
  <si>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</si>
  <si>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</si>
  <si>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</si>
  <si>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</si>
  <si>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</si>
  <si>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</si>
  <si>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</si>
  <si>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</si>
  <si>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</si>
  <si>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</si>
  <si>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</si>
  <si>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</si>
  <si>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</si>
  <si>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</si>
  <si>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</si>
  <si>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</si>
  <si>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</si>
  <si>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</si>
  <si>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</si>
  <si>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</si>
  <si>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</si>
  <si>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</si>
  <si>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</si>
  <si>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</si>
  <si>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</si>
  <si>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</si>
  <si>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</si>
  <si>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</si>
  <si>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</si>
  <si>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</si>
  <si>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</si>
  <si>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</si>
  <si>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</si>
  <si>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</si>
  <si>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</si>
  <si>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</si>
  <si>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</si>
  <si>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</si>
  <si>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</si>
  <si>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</si>
  <si>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</si>
  <si>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</si>
  <si>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</si>
  <si>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</si>
  <si>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</si>
  <si>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</si>
  <si>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</si>
  <si>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</si>
  <si>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</si>
  <si>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</si>
  <si>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</si>
  <si>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</si>
  <si>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</si>
  <si>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</si>
  <si>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</si>
  <si>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</si>
  <si>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</si>
  <si>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</si>
  <si>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</si>
  <si>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</si>
  <si>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</si>
  <si>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</si>
  <si>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</si>
  <si>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</si>
  <si>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</si>
  <si>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</si>
  <si>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</si>
  <si>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</si>
  <si>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</si>
  <si>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</si>
  <si>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</si>
  <si>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</si>
  <si>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</si>
  <si>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</si>
  <si>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</si>
  <si>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</si>
  <si>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</si>
  <si>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</si>
  <si>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</si>
  <si>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</si>
  <si>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</si>
  <si>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</si>
  <si>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</si>
  <si>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</si>
  <si>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</si>
  <si>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</si>
  <si>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</si>
  <si>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</si>
  <si>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</si>
  <si>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</si>
  <si>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</si>
  <si>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</si>
  <si>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</si>
  <si>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</si>
  <si>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</si>
  <si>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</si>
  <si>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</si>
  <si>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</si>
  <si>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</si>
  <si>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</si>
  <si>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</si>
  <si>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</si>
  <si>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</si>
  <si>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</si>
  <si>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</si>
  <si>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</si>
  <si>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</si>
  <si>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</si>
  <si>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</si>
  <si>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</si>
  <si>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</si>
  <si>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</si>
  <si>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</si>
  <si>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</si>
  <si>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</si>
  <si>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</si>
  <si>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</si>
  <si>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</si>
  <si>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</si>
  <si>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</si>
  <si>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</si>
  <si>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</si>
  <si>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</si>
  <si>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</si>
  <si>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</si>
  <si>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</si>
  <si>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</si>
  <si>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</si>
  <si>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</si>
  <si>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</si>
  <si>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</si>
  <si>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</si>
  <si>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</si>
  <si>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</si>
  <si>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</si>
  <si>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</si>
  <si>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</si>
  <si>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</si>
  <si>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</si>
  <si>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</si>
  <si>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</si>
  <si>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</si>
  <si>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</si>
  <si>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</si>
  <si>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</si>
  <si>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</si>
  <si>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</si>
  <si>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</si>
  <si>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</si>
  <si>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</si>
  <si>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</si>
  <si>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</si>
  <si>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</si>
  <si>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</si>
  <si>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</si>
  <si>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</si>
  <si>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</si>
  <si>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</si>
  <si>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</si>
  <si>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</si>
  <si>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</si>
  <si>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</si>
  <si>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</si>
  <si>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</si>
  <si>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</si>
  <si>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</si>
  <si>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</si>
  <si>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</si>
  <si>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</si>
  <si>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</si>
  <si>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</si>
  <si>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</si>
  <si>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</si>
  <si>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</si>
  <si>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</si>
  <si>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</si>
  <si>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</si>
  <si>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</si>
  <si>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</si>
  <si>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</si>
  <si>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</si>
  <si>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</si>
  <si>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</si>
  <si>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</si>
  <si>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</si>
  <si>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</si>
  <si>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</si>
  <si>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</si>
  <si>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</si>
  <si>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</si>
  <si>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</si>
  <si>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</si>
  <si>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</si>
  <si>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</si>
  <si>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</si>
  <si>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</si>
  <si>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</si>
  <si>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</si>
  <si>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</si>
  <si>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</si>
  <si>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</si>
  <si>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</si>
  <si>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</si>
  <si>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</si>
  <si>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</si>
  <si>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</si>
  <si>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</si>
  <si>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</si>
  <si>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</si>
  <si>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</si>
  <si>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</si>
  <si>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</si>
  <si>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</si>
  <si>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</si>
  <si>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</si>
  <si>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</si>
  <si>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</si>
  <si>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</si>
  <si>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</si>
  <si>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</si>
  <si>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</si>
  <si>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</si>
  <si>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</si>
  <si>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</si>
  <si>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</si>
  <si>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</si>
  <si>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</si>
  <si>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</si>
  <si>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</si>
  <si>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</si>
  <si>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</si>
  <si>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</si>
  <si>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</si>
  <si>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</si>
  <si>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</si>
  <si>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</si>
  <si>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</si>
  <si>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</si>
  <si>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</si>
  <si>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</si>
  <si>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</si>
  <si>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</si>
  <si>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</si>
  <si>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</si>
  <si>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</si>
  <si>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</si>
  <si>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</si>
  <si>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</si>
  <si>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</si>
  <si>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</si>
  <si>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</si>
  <si>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</si>
  <si>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</si>
  <si>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</si>
  <si>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</si>
  <si>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</si>
  <si>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</si>
  <si>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</si>
  <si>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</si>
  <si>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</si>
  <si>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</si>
  <si>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</si>
  <si>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</si>
  <si>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</si>
  <si>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</si>
  <si>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</si>
  <si>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</si>
  <si>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</si>
  <si>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</si>
  <si>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</si>
  <si>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</si>
  <si>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</si>
  <si>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</si>
  <si>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</si>
  <si>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</si>
  <si>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</si>
  <si>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</si>
  <si>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</si>
  <si>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</si>
  <si>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</si>
  <si>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</si>
  <si>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</si>
  <si>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</si>
  <si>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</si>
  <si>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</si>
  <si>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</si>
  <si>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</si>
  <si>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</si>
  <si>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</si>
  <si>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</si>
  <si>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</si>
  <si>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</si>
  <si>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</si>
  <si>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</si>
  <si>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</si>
  <si>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</si>
  <si>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</si>
  <si>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</si>
  <si>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</si>
  <si>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</si>
  <si>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</si>
  <si>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</si>
  <si>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</si>
  <si>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</si>
  <si>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</si>
  <si>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</si>
  <si>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</si>
  <si>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</si>
  <si>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</si>
  <si>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</si>
  <si>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</si>
  <si>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</si>
  <si>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</si>
  <si>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</si>
  <si>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</si>
  <si>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</si>
  <si>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</si>
  <si>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</si>
  <si>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</si>
  <si>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</si>
  <si>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</si>
  <si>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</si>
  <si>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</si>
  <si>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</si>
  <si>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</si>
  <si>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</si>
  <si>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</si>
  <si>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</si>
  <si>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</si>
  <si>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</si>
  <si>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</si>
  <si>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</si>
  <si>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</si>
  <si>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</si>
  <si>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</si>
  <si>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</si>
  <si>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</si>
  <si>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</si>
  <si>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</si>
  <si>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</si>
  <si>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</si>
  <si>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</si>
  <si>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</si>
  <si>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</si>
  <si>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</si>
  <si>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</si>
  <si>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</si>
  <si>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</si>
  <si>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</si>
  <si>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</si>
  <si>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</si>
  <si>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</si>
  <si>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</si>
  <si>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</si>
  <si>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</si>
  <si>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</si>
  <si>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</si>
  <si>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</si>
  <si>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</si>
  <si>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</si>
  <si>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</si>
  <si>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</si>
  <si>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</si>
  <si>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</si>
  <si>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</si>
  <si>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</si>
  <si>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</si>
  <si>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</si>
  <si>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</si>
  <si>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</si>
  <si>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</si>
  <si>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</si>
  <si>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</si>
  <si>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</si>
  <si>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</si>
  <si>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</si>
  <si>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</si>
  <si>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</si>
  <si>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</si>
  <si>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</si>
  <si>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</si>
  <si>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</si>
  <si>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</si>
  <si>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</si>
  <si>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</si>
  <si>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</si>
  <si>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</si>
  <si>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</si>
  <si>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</si>
  <si>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</si>
  <si>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</si>
  <si>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</si>
  <si>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</si>
  <si>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</si>
  <si>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</si>
  <si>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</si>
  <si>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</si>
  <si>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</si>
  <si>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</si>
  <si>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</si>
  <si>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</si>
  <si>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</si>
  <si>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</si>
  <si>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</si>
  <si>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</si>
  <si>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</si>
  <si>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</si>
  <si>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</si>
  <si>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</si>
  <si>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</si>
  <si>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</si>
  <si>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</si>
  <si>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</si>
  <si>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</si>
  <si>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</si>
  <si>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</si>
  <si>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</si>
  <si>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</si>
  <si>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</si>
  <si>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</si>
  <si>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</si>
  <si>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</si>
  <si>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</si>
  <si>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</si>
  <si>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</si>
  <si>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</si>
  <si>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</si>
  <si>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</si>
  <si>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</si>
  <si>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</si>
  <si>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</si>
  <si>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</si>
  <si>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</si>
  <si>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</si>
  <si>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</si>
  <si>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</si>
  <si>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</si>
  <si>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</si>
  <si>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</si>
  <si>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</si>
  <si>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</si>
  <si>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</si>
  <si>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</si>
  <si>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</si>
  <si>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</si>
  <si>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</si>
  <si>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</si>
  <si>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</si>
  <si>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</si>
  <si>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</si>
  <si>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</si>
  <si>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</si>
  <si>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</si>
  <si>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</si>
  <si>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</si>
  <si>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</si>
  <si>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</si>
  <si>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</si>
  <si>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</si>
  <si>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</si>
  <si>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</si>
  <si>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</si>
  <si>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</si>
  <si>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</si>
  <si>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</si>
  <si>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</si>
  <si>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</si>
  <si>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</si>
  <si>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</si>
  <si>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</si>
  <si>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</si>
  <si>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</si>
  <si>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</si>
  <si>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</si>
  <si>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</si>
  <si>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</si>
  <si>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</si>
  <si>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</si>
  <si>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</si>
  <si>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</si>
  <si>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</si>
  <si>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</si>
  <si>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</si>
  <si>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</si>
  <si>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</si>
  <si>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</si>
  <si>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</si>
  <si>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</si>
  <si>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</si>
  <si>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</si>
  <si>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</si>
  <si>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</si>
  <si>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</si>
  <si>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</si>
  <si>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</si>
  <si>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</si>
  <si>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</si>
  <si>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</si>
  <si>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</si>
  <si>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</si>
  <si>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</si>
  <si>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</si>
  <si>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</si>
  <si>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</si>
  <si>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</si>
  <si>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</si>
  <si>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</si>
  <si>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</si>
  <si>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</si>
  <si>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</si>
  <si>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</si>
  <si>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</si>
  <si>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</si>
  <si>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</si>
  <si>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</si>
  <si>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</si>
  <si>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</si>
  <si>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</si>
  <si>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</si>
  <si>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</si>
  <si>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</si>
  <si>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</si>
  <si>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</si>
  <si>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</si>
  <si>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</si>
  <si>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</si>
  <si>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</si>
  <si>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</si>
  <si>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</si>
  <si>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</si>
  <si>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</si>
  <si>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</si>
  <si>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</si>
  <si>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</si>
  <si>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</si>
  <si>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</si>
  <si>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</si>
  <si>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</si>
  <si>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</si>
  <si>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</si>
  <si>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</si>
  <si>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</si>
  <si>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</si>
  <si>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</si>
  <si>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</si>
  <si>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</si>
  <si>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</si>
  <si>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</si>
  <si>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</si>
  <si>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</si>
  <si>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</si>
  <si>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</si>
  <si>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</si>
  <si>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</si>
  <si>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</si>
  <si>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</si>
  <si>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</si>
  <si>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</si>
  <si>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</si>
  <si>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</si>
  <si>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</si>
  <si>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</si>
  <si>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</si>
  <si>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</si>
  <si>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</si>
  <si>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</si>
  <si>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</si>
  <si>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</si>
  <si>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</si>
  <si>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</si>
  <si>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</si>
  <si>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</si>
  <si>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</si>
  <si>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</si>
  <si>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</si>
  <si>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</si>
  <si>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</si>
  <si>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</si>
  <si>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</si>
  <si>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</si>
  <si>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</si>
  <si>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</si>
  <si>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</si>
  <si>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</si>
  <si>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</si>
  <si>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</si>
  <si>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</si>
  <si>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</si>
  <si>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</si>
  <si>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</si>
  <si>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</si>
  <si>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</si>
  <si>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</si>
  <si>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</si>
  <si>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</si>
  <si>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</si>
  <si>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</si>
  <si>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</si>
  <si>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</si>
  <si>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</si>
  <si>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</si>
  <si>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</si>
  <si>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</si>
  <si>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</si>
  <si>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</si>
  <si>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</si>
  <si>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</si>
  <si>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</si>
  <si>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</si>
  <si>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</si>
  <si>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</si>
  <si>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</si>
  <si>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</si>
  <si>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</si>
  <si>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</si>
  <si>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</si>
  <si>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</si>
  <si>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</si>
  <si>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</si>
  <si>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</si>
  <si>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</si>
  <si>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</si>
  <si>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</si>
  <si>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</si>
  <si>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</si>
  <si>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</si>
  <si>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</si>
  <si>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</si>
  <si>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</si>
  <si>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</si>
  <si>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</si>
  <si>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</si>
  <si>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</si>
  <si>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</si>
  <si>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</si>
  <si>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</si>
  <si>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</si>
  <si>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</si>
  <si>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</si>
  <si>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</si>
  <si>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</si>
  <si>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</si>
  <si>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</si>
  <si>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</si>
  <si>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</si>
  <si>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</si>
  <si>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</si>
  <si>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</si>
  <si>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</si>
  <si>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</si>
  <si>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</si>
  <si>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</si>
  <si>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</si>
  <si>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</si>
  <si>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</si>
  <si>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</si>
  <si>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</si>
  <si>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</si>
  <si>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</si>
  <si>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</si>
  <si>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</si>
  <si>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</si>
  <si>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</si>
  <si>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</si>
  <si>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</si>
  <si>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</si>
  <si>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</si>
  <si>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</si>
  <si>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</si>
  <si>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</si>
  <si>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</si>
  <si>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</si>
  <si>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</si>
  <si>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</si>
  <si>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</si>
  <si>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</si>
  <si>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</si>
  <si>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</si>
  <si>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</si>
  <si>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</si>
  <si>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</si>
  <si>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</si>
  <si>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</si>
  <si>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</si>
  <si>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</si>
  <si>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</si>
  <si>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</si>
  <si>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</si>
  <si>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</si>
  <si>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</si>
  <si>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</si>
  <si>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</si>
  <si>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</si>
  <si>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</si>
  <si>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</si>
  <si>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</si>
  <si>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</si>
  <si>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</si>
  <si>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</si>
  <si>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</si>
  <si>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</si>
  <si>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</si>
  <si>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</si>
  <si>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</si>
  <si>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</si>
  <si>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</si>
  <si>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</si>
  <si>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</si>
  <si>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</si>
  <si>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</si>
  <si>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</si>
  <si>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</si>
  <si>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</si>
  <si>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</si>
  <si>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</si>
  <si>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</si>
  <si>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</si>
  <si>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</si>
  <si>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</si>
  <si>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</si>
  <si>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</si>
  <si>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</si>
  <si>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</si>
  <si>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</si>
  <si>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</si>
  <si>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</si>
  <si>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</si>
  <si>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</si>
  <si>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</si>
  <si>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</si>
  <si>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</si>
  <si>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</si>
  <si>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</si>
  <si>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</si>
  <si>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</si>
  <si>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</si>
  <si>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</si>
  <si>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</si>
  <si>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</si>
  <si>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</si>
  <si>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</si>
  <si>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</si>
  <si>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</si>
  <si>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</si>
  <si>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</si>
  <si>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</si>
  <si>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</si>
  <si>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</si>
  <si>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</si>
  <si>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</si>
  <si>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</si>
  <si>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</si>
  <si>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</si>
  <si>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</si>
  <si>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</si>
  <si>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</si>
  <si>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</si>
  <si>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</si>
  <si>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</si>
  <si>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</si>
  <si>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</si>
  <si>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</si>
  <si>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</si>
  <si>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</si>
  <si>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</si>
  <si>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</si>
  <si>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</si>
  <si>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</si>
  <si>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</si>
  <si>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</si>
  <si>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</si>
  <si>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</si>
  <si>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</si>
  <si>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</si>
  <si>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</si>
  <si>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</si>
  <si>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</si>
  <si>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</si>
  <si>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</si>
  <si>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</si>
  <si>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</si>
  <si>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</si>
  <si>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</si>
  <si>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</si>
  <si>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</si>
  <si>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</si>
  <si>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</si>
  <si>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</si>
  <si>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</si>
  <si>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</si>
  <si>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</si>
  <si>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</si>
  <si>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</si>
  <si>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</si>
  <si>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</si>
  <si>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</si>
  <si>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</si>
  <si>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</si>
  <si>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</si>
  <si>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</si>
  <si>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</si>
  <si>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</si>
  <si>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</si>
  <si>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</si>
  <si>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</si>
  <si>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</si>
  <si>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</si>
  <si>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</si>
  <si>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</si>
  <si>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</si>
  <si>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</si>
  <si>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</si>
  <si>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</si>
  <si>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</si>
  <si>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</si>
  <si>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</si>
  <si>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</si>
  <si>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</si>
  <si>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</si>
  <si>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</si>
  <si>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</si>
  <si>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</si>
  <si>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</si>
  <si>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</si>
  <si>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</si>
  <si>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</si>
  <si>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</si>
  <si>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</si>
  <si>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</si>
  <si>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</si>
  <si>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</si>
  <si>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</si>
  <si>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</si>
  <si>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</si>
  <si>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</si>
  <si>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</si>
  <si>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</si>
  <si>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</si>
  <si>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</si>
  <si>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</si>
  <si>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</si>
  <si>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</si>
  <si>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</si>
  <si>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</si>
  <si>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</si>
  <si>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</si>
  <si>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</si>
  <si>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</si>
  <si>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</si>
  <si>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</si>
  <si>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</si>
  <si>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</si>
  <si>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</si>
  <si>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</si>
  <si>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</si>
  <si>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</si>
  <si>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</si>
  <si>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</si>
  <si>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</si>
  <si>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</si>
  <si>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</si>
  <si>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</si>
  <si>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</si>
  <si>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</si>
  <si>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</si>
  <si>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</si>
  <si>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</si>
  <si>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</si>
  <si>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</si>
  <si>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</si>
  <si>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</si>
  <si>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</si>
  <si>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</si>
  <si>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</si>
  <si>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</si>
  <si>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</si>
  <si>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</si>
  <si>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</si>
  <si>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</si>
  <si>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</si>
  <si>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</si>
  <si>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</si>
  <si>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</si>
  <si>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</si>
  <si>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</si>
  <si>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</si>
  <si>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</si>
  <si>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</si>
  <si>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</si>
  <si>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</si>
  <si>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</si>
  <si>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</si>
  <si>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</si>
  <si>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</si>
  <si>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</si>
  <si>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</si>
  <si>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</si>
  <si>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</si>
  <si>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</si>
  <si>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</si>
  <si>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</si>
  <si>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</si>
  <si>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</si>
  <si>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</si>
  <si>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</si>
  <si>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</si>
  <si>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</si>
  <si>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</si>
  <si>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</si>
  <si>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</si>
  <si>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</si>
  <si>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</si>
  <si>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</si>
  <si>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</si>
  <si>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</si>
  <si>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</si>
  <si>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</si>
  <si>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</si>
  <si>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</si>
  <si>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</si>
  <si>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</si>
  <si>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</si>
  <si>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</si>
  <si>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</si>
  <si>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</si>
  <si>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</si>
  <si>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</si>
  <si>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</si>
  <si>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</si>
  <si>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</si>
  <si>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</si>
  <si>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</si>
  <si>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</si>
  <si>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</si>
  <si>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</si>
  <si>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</si>
  <si>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</si>
  <si>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</si>
  <si>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</si>
  <si>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</si>
  <si>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</si>
  <si>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</si>
  <si>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</si>
  <si>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</si>
  <si>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</si>
  <si>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</si>
  <si>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</si>
  <si>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</si>
  <si>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</si>
  <si>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</si>
  <si>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</si>
  <si>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</si>
  <si>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</si>
  <si>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</si>
  <si>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</si>
  <si>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</si>
  <si>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</si>
  <si>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</si>
  <si>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</si>
  <si>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</si>
  <si>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</si>
  <si>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</si>
  <si>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</si>
  <si>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</si>
  <si>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</si>
  <si>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</si>
  <si>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</si>
  <si>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</si>
  <si>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</si>
  <si>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</si>
  <si>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</si>
  <si>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</si>
  <si>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</si>
  <si>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</si>
  <si>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</si>
  <si>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</si>
  <si>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</si>
  <si>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</si>
  <si>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</si>
  <si>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</si>
  <si>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</si>
  <si>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</si>
  <si>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</si>
  <si>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</si>
  <si>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</si>
  <si>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</si>
  <si>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</si>
  <si>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</si>
  <si>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</si>
  <si>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</si>
  <si>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</si>
  <si>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</si>
  <si>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</si>
  <si>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</si>
  <si>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</si>
  <si>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</si>
  <si>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</si>
  <si>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</si>
  <si>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</si>
  <si>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</si>
  <si>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</si>
  <si>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</si>
  <si>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</si>
  <si>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</si>
  <si>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</si>
  <si>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</si>
  <si>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</si>
  <si>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</si>
  <si>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</si>
  <si>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</si>
  <si>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</si>
  <si>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</si>
  <si>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</si>
  <si>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</si>
  <si>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</si>
  <si>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</si>
  <si>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</si>
  <si>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</si>
  <si>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</si>
  <si>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</si>
  <si>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</si>
  <si>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</si>
  <si>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</si>
  <si>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</si>
  <si>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</si>
  <si>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</si>
  <si>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</si>
  <si>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</si>
  <si>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</si>
  <si>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</si>
  <si>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</si>
  <si>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</si>
  <si>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</si>
  <si>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</si>
  <si>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</si>
  <si>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</si>
  <si>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</si>
  <si>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</si>
  <si>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</si>
  <si>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</si>
  <si>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</si>
  <si>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</si>
  <si>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</si>
  <si>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</si>
  <si>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</si>
  <si>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</si>
  <si>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</si>
  <si>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</si>
  <si>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</si>
  <si>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</si>
  <si>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</si>
  <si>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</si>
  <si>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</si>
  <si>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</si>
  <si>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</si>
  <si>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</si>
  <si>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</si>
  <si>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</si>
  <si>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</si>
  <si>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</si>
  <si>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</si>
  <si>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</si>
  <si>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</si>
  <si>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</si>
  <si>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</si>
  <si>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</si>
  <si>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</si>
  <si>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</si>
  <si>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</si>
  <si>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</si>
  <si>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</si>
  <si>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</si>
  <si>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</si>
  <si>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</si>
  <si>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</si>
  <si>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</si>
  <si>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</si>
  <si>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</si>
  <si>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</si>
  <si>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</si>
  <si>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</si>
  <si>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</si>
  <si>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</si>
  <si>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</si>
  <si>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</si>
  <si>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</si>
  <si>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</si>
  <si>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</si>
  <si>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</si>
  <si>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</si>
  <si>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</si>
  <si>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</si>
  <si>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</si>
  <si>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</si>
  <si>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</si>
  <si>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</si>
  <si>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</si>
  <si>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</si>
  <si>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</si>
  <si>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</si>
  <si>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</si>
  <si>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</si>
  <si>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</si>
  <si>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</si>
  <si>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</si>
  <si>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</si>
  <si>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</si>
  <si>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</si>
  <si>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</si>
  <si>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</si>
  <si>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</si>
  <si>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</si>
  <si>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</si>
  <si>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</si>
  <si>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</si>
  <si>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</si>
  <si>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</si>
  <si>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</si>
  <si>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</si>
  <si>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</si>
  <si>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</si>
  <si>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</si>
  <si>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</si>
  <si>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</si>
  <si>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</si>
  <si>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</si>
  <si>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</si>
  <si>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</si>
  <si>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</si>
  <si>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</si>
  <si>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</si>
  <si>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</si>
  <si>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</si>
  <si>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</si>
  <si>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</si>
  <si>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</si>
  <si>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</si>
  <si>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</si>
  <si>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</si>
  <si>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</si>
  <si>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</si>
  <si>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</si>
  <si>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</si>
  <si>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</si>
  <si>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</si>
  <si>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</si>
  <si>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</si>
  <si>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</si>
  <si>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</si>
  <si>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</si>
  <si>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</si>
  <si>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</si>
  <si>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</si>
  <si>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</si>
  <si>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</si>
  <si>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</si>
  <si>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</si>
  <si>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</si>
  <si>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</si>
  <si>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</si>
  <si>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</si>
  <si>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</si>
  <si>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</si>
  <si>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</si>
  <si>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</si>
  <si>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</si>
  <si>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</si>
  <si>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</si>
  <si>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</si>
  <si>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</si>
  <si>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</si>
  <si>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</si>
  <si>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</si>
  <si>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</si>
  <si>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</si>
  <si>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</si>
  <si>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</si>
  <si>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</si>
  <si>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</si>
  <si>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</si>
  <si>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</si>
  <si>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</si>
  <si>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</si>
  <si>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</si>
  <si>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</si>
  <si>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</si>
  <si>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</si>
  <si>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</si>
  <si>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</si>
  <si>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</si>
  <si>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</si>
  <si>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</si>
  <si>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</si>
  <si>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</si>
  <si>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</si>
  <si>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</si>
  <si>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</si>
  <si>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</si>
  <si>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</si>
  <si>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</si>
  <si>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</si>
  <si>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</si>
  <si>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</si>
  <si>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</si>
  <si>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</si>
  <si>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</si>
  <si>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</si>
  <si>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</si>
  <si>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</si>
  <si>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</si>
  <si>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</si>
  <si>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</si>
  <si>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</si>
  <si>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</si>
  <si>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</si>
  <si>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</si>
  <si>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</si>
  <si>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</si>
  <si>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</si>
  <si>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</si>
  <si>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</si>
  <si>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</si>
  <si>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</si>
  <si>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</si>
  <si>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</si>
  <si>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</si>
  <si>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</si>
  <si>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</si>
  <si>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</si>
  <si>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</si>
  <si>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</si>
  <si>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</si>
  <si>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</si>
  <si>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</si>
  <si>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</si>
  <si>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</si>
  <si>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</si>
  <si>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</si>
  <si>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</si>
  <si>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</si>
  <si>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</si>
  <si>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</si>
  <si>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</si>
  <si>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</si>
  <si>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</si>
  <si>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</si>
  <si>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</si>
  <si>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</si>
  <si>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</si>
  <si>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</si>
  <si>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</si>
  <si>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</si>
  <si>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</si>
  <si>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</si>
  <si>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</si>
  <si>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</si>
  <si>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</si>
  <si>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</si>
  <si>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</si>
  <si>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</si>
  <si>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</si>
  <si>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</si>
  <si>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</si>
  <si>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</si>
  <si>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</si>
  <si>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</si>
  <si>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</si>
  <si>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</si>
  <si>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</si>
  <si>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</si>
  <si>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</si>
  <si>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</si>
  <si>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</si>
  <si>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</si>
  <si>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</si>
  <si>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</si>
  <si>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</si>
  <si>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</si>
  <si>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</si>
  <si>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</si>
  <si>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</si>
  <si>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</si>
  <si>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</si>
  <si>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</si>
  <si>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</si>
  <si>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</si>
  <si>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</si>
  <si>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</si>
  <si>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</si>
  <si>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</si>
  <si>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</si>
  <si>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</si>
  <si>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</si>
  <si>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</si>
  <si>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</si>
  <si>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</si>
  <si>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</si>
  <si>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</si>
  <si>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</si>
  <si>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</si>
  <si>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</si>
  <si>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</si>
  <si>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</si>
  <si>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</si>
  <si>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</si>
  <si>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</si>
  <si>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</si>
  <si>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</si>
  <si>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</si>
  <si>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</si>
  <si>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</si>
  <si>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</si>
  <si>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</si>
  <si>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</si>
  <si>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</si>
  <si>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</si>
  <si>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</si>
  <si>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</si>
  <si>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</si>
  <si>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</si>
  <si>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</si>
  <si>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</si>
  <si>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</si>
  <si>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</si>
  <si>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</si>
  <si>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</si>
  <si>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</si>
  <si>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</si>
  <si>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</si>
  <si>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</si>
  <si>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</si>
  <si>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</si>
  <si>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</si>
  <si>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</si>
  <si>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</si>
  <si>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</si>
  <si>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</si>
  <si>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</si>
  <si>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</si>
  <si>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</si>
  <si>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</si>
  <si>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</si>
  <si>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</si>
  <si>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</si>
  <si>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</si>
  <si>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</si>
  <si>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</si>
  <si>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</si>
  <si>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</si>
  <si>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</si>
  <si>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</si>
  <si>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</si>
  <si>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</si>
  <si>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</si>
  <si>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</si>
  <si>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</si>
  <si>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</si>
  <si>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</si>
  <si>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</si>
  <si>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</si>
  <si>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</si>
  <si>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</si>
  <si>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</si>
  <si>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</si>
  <si>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</si>
  <si>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</si>
  <si>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</si>
  <si>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</si>
  <si>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</si>
  <si>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</si>
  <si>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</si>
  <si>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</si>
  <si>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</si>
  <si>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</si>
  <si>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</si>
  <si>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</si>
  <si>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</si>
  <si>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</si>
  <si>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</si>
  <si>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</si>
  <si>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</si>
  <si>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</si>
  <si>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</si>
  <si>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</si>
  <si>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</si>
  <si>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</si>
  <si>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</si>
  <si>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</si>
  <si>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</si>
  <si>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</si>
  <si>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</si>
  <si>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</si>
  <si>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</si>
  <si>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</si>
  <si>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</si>
  <si>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</si>
  <si>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</si>
  <si>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</si>
  <si>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</si>
  <si>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</si>
  <si>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</si>
  <si>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</si>
  <si>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</si>
  <si>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</si>
  <si>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</si>
  <si>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</si>
  <si>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</si>
  <si>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</si>
  <si>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</si>
  <si>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</si>
  <si>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</si>
  <si>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</si>
  <si>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</si>
  <si>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</si>
  <si>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</si>
  <si>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</si>
  <si>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</si>
  <si>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</si>
  <si>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</si>
  <si>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</si>
  <si>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</si>
  <si>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</si>
  <si>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</si>
  <si>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</si>
  <si>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</si>
  <si>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</si>
  <si>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</si>
  <si>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</si>
  <si>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</si>
  <si>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</si>
  <si>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</si>
  <si>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</si>
  <si>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</si>
  <si>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</si>
  <si>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</si>
  <si>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</si>
  <si>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</si>
  <si>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</si>
  <si>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</si>
  <si>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</si>
  <si>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</si>
  <si>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</si>
  <si>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</si>
  <si>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</si>
  <si>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</si>
  <si>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</si>
  <si>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</si>
  <si>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</si>
  <si>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</si>
  <si>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</si>
  <si>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</si>
  <si>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</si>
  <si>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</si>
  <si>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</si>
  <si>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</si>
  <si>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</si>
  <si>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</si>
  <si>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</si>
  <si>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</si>
  <si>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</si>
  <si>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</si>
  <si>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</si>
  <si>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</si>
  <si>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</si>
  <si>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</si>
  <si>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</si>
  <si>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</si>
  <si>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</si>
  <si>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</si>
  <si>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</si>
  <si>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</si>
  <si>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</si>
  <si>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</si>
  <si>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</si>
  <si>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</si>
  <si>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</si>
  <si>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</si>
  <si>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</si>
  <si>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</si>
  <si>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</si>
  <si>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</si>
  <si>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</si>
  <si>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</si>
  <si>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</si>
  <si>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</si>
  <si>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</si>
  <si>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</si>
  <si>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</si>
  <si>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</si>
  <si>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</si>
  <si>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</si>
  <si>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</si>
  <si>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</si>
  <si>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</si>
  <si>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</si>
  <si>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</si>
  <si>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</si>
  <si>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</si>
  <si>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</si>
  <si>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</si>
  <si>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</si>
  <si>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</si>
  <si>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</si>
  <si>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</si>
  <si>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</si>
  <si>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</si>
  <si>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</si>
  <si>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</si>
  <si>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</si>
  <si>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</si>
  <si>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</si>
  <si>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</si>
  <si>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</si>
  <si>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</si>
  <si>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</si>
  <si>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</si>
  <si>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</si>
  <si>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</si>
  <si>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</si>
  <si>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</si>
  <si>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</si>
  <si>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</si>
  <si>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</si>
  <si>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</si>
  <si>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</si>
  <si>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</si>
  <si>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</si>
  <si>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</si>
  <si>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</si>
  <si>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</si>
  <si>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</si>
  <si>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</si>
  <si>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</si>
  <si>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</si>
  <si>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</si>
  <si>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</si>
  <si>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</si>
  <si>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</si>
  <si>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</si>
  <si>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</si>
  <si>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</si>
  <si>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</si>
  <si>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</si>
  <si>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</si>
  <si>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</si>
  <si>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</si>
  <si>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</si>
  <si>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</si>
  <si>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</si>
  <si>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</si>
  <si>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</si>
  <si>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</si>
  <si>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</si>
  <si>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</si>
  <si>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</si>
  <si>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</si>
  <si>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</si>
  <si>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</si>
  <si>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</si>
  <si>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</si>
  <si>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</si>
  <si>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</si>
  <si>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</si>
  <si>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</si>
  <si>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</si>
  <si>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</si>
  <si>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</si>
  <si>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</si>
  <si>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</si>
  <si>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</si>
  <si>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</si>
  <si>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</si>
  <si>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</si>
  <si>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</si>
  <si>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</si>
  <si>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</si>
  <si>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</si>
  <si>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</si>
  <si>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</si>
  <si>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</si>
  <si>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</si>
  <si>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</si>
  <si>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</si>
  <si>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</si>
  <si>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</si>
  <si>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</si>
  <si>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</si>
  <si>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</si>
  <si>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</si>
  <si>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</si>
  <si>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</si>
  <si>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</si>
  <si>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</si>
  <si>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</si>
  <si>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</si>
  <si>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</si>
  <si>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</si>
  <si>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</si>
  <si>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</si>
  <si>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</si>
  <si>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</si>
  <si>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</si>
  <si>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</si>
  <si>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</si>
  <si>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</si>
  <si>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</si>
  <si>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</si>
  <si>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</si>
  <si>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</si>
  <si>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</si>
  <si>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</si>
  <si>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</si>
  <si>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</si>
  <si>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</si>
  <si>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</si>
  <si>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</si>
  <si>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</si>
  <si>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</si>
  <si>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</si>
  <si>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</si>
  <si>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</si>
  <si>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</si>
  <si>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</si>
  <si>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</si>
  <si>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</si>
  <si>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</si>
  <si>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</si>
  <si>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</si>
  <si>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</si>
  <si>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</si>
  <si>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</si>
  <si>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</si>
  <si>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</si>
  <si>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</si>
  <si>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</si>
  <si>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</si>
  <si>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</si>
  <si>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</si>
  <si>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</si>
  <si>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</si>
  <si>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</si>
  <si>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</si>
  <si>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</si>
  <si>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</si>
  <si>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</si>
  <si>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</si>
  <si>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</si>
  <si>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</si>
  <si>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</si>
  <si>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</si>
  <si>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</si>
  <si>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</si>
  <si>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</si>
  <si>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</si>
  <si>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</si>
  <si>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</si>
  <si>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</si>
  <si>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</si>
  <si>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</si>
  <si>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</si>
  <si>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</si>
  <si>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</si>
  <si>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</si>
  <si>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</si>
  <si>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</si>
  <si>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</si>
  <si>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</si>
  <si>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</si>
  <si>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</si>
  <si>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</si>
  <si>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</si>
  <si>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</si>
  <si>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</si>
  <si>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</si>
  <si>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</si>
  <si>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</si>
  <si>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</si>
  <si>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</si>
  <si>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</si>
  <si>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</si>
  <si>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</si>
  <si>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</si>
  <si>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</si>
  <si>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</si>
  <si>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</si>
  <si>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</si>
  <si>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</si>
  <si>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</si>
  <si>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</si>
  <si>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</si>
  <si>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</si>
  <si>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</si>
  <si>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</si>
  <si>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</si>
  <si>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</si>
  <si>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</si>
  <si>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</si>
  <si>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</si>
  <si>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</si>
  <si>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</si>
  <si>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</si>
  <si>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</si>
  <si>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</si>
  <si>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</si>
  <si>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</si>
  <si>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</si>
  <si>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</si>
  <si>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</si>
  <si>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</si>
  <si>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</si>
  <si>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</si>
  <si>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</si>
  <si>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</si>
  <si>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</si>
  <si>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</si>
  <si>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</si>
  <si>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</si>
  <si>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</si>
  <si>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</si>
  <si>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</si>
  <si>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</si>
  <si>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</si>
  <si>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</si>
  <si>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</si>
  <si>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</si>
  <si>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</si>
  <si>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</si>
  <si>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</si>
  <si>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</si>
  <si>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</si>
  <si>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</si>
  <si>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</si>
  <si>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</si>
  <si>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</si>
  <si>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</si>
  <si>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</si>
  <si>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</si>
  <si>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</si>
  <si>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</si>
  <si>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</si>
  <si>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</si>
  <si>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</si>
  <si>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</si>
  <si>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</si>
  <si>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</si>
  <si>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</si>
  <si>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</si>
  <si>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</si>
  <si>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</si>
  <si>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</si>
  <si>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</si>
  <si>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</si>
  <si>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</si>
  <si>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</si>
  <si>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</si>
  <si>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</si>
  <si>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</si>
  <si>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</si>
  <si>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</si>
  <si>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</si>
  <si>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</si>
  <si>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</si>
  <si>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</si>
  <si>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</si>
  <si>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</si>
  <si>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</si>
  <si>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</si>
  <si>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</si>
  <si>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</si>
  <si>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</si>
  <si>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</si>
  <si>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</si>
  <si>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</si>
  <si>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</si>
  <si>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</si>
  <si>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</si>
  <si>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</si>
  <si>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</si>
  <si>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</si>
  <si>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</si>
  <si>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</si>
  <si>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</si>
  <si>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</si>
  <si>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</si>
  <si>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</si>
  <si>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</si>
  <si>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</si>
  <si>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</si>
  <si>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</si>
  <si>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</si>
  <si>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</si>
  <si>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</si>
  <si>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</si>
  <si>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</si>
  <si>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</si>
  <si>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</si>
  <si>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</si>
  <si>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</si>
  <si>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</si>
  <si>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</si>
  <si>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</si>
  <si>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</si>
  <si>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</si>
  <si>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</si>
  <si>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</si>
  <si>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</si>
  <si>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</si>
  <si>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</si>
  <si>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</si>
  <si>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</si>
  <si>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</si>
  <si>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</si>
  <si>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</si>
  <si>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</si>
  <si>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</si>
  <si>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</si>
  <si>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</si>
  <si>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</si>
  <si>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</si>
  <si>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</si>
  <si>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</si>
  <si>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</si>
  <si>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</si>
  <si>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</si>
  <si>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</si>
  <si>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</si>
  <si>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</si>
  <si>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</si>
  <si>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</si>
  <si>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</si>
  <si>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</si>
  <si>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</si>
  <si>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</si>
  <si>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</si>
  <si>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</si>
  <si>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</si>
  <si>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</si>
  <si>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</si>
  <si>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</si>
  <si>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</si>
  <si>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</si>
  <si>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</si>
  <si>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</si>
  <si>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</si>
  <si>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</si>
  <si>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</si>
  <si>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</si>
  <si>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</si>
  <si>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</si>
  <si>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</si>
  <si>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</si>
  <si>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</si>
  <si>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</si>
  <si>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</si>
  <si>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</si>
  <si>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</si>
  <si>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</si>
  <si>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</si>
  <si>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</si>
  <si>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</si>
  <si>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</si>
  <si>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</si>
  <si>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</si>
  <si>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</si>
  <si>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</si>
  <si>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</si>
  <si>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</si>
  <si>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</si>
  <si>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</si>
  <si>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</si>
  <si>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</si>
  <si>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</si>
  <si>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</si>
  <si>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</si>
  <si>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</si>
  <si>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</si>
  <si>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</si>
  <si>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</si>
  <si>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</si>
  <si>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</si>
  <si>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</si>
  <si>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</si>
  <si>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</si>
  <si>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</si>
  <si>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</si>
  <si>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</si>
  <si>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</si>
  <si>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</si>
  <si>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</si>
  <si>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</si>
  <si>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</si>
  <si>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</si>
  <si>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</si>
  <si>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</si>
  <si>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</si>
  <si>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</si>
  <si>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</si>
  <si>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</si>
  <si>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</si>
  <si>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</si>
  <si>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</si>
  <si>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</si>
  <si>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</si>
  <si>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</si>
  <si>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</si>
  <si>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</si>
  <si>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</si>
  <si>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</si>
  <si>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</si>
  <si>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</si>
  <si>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</si>
  <si>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</si>
  <si>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</si>
  <si>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</si>
  <si>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</si>
  <si>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</si>
  <si>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</si>
  <si>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</si>
  <si>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</si>
  <si>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</si>
  <si>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</si>
  <si>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</si>
  <si>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</si>
  <si>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</si>
  <si>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</si>
  <si>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</si>
  <si>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</si>
  <si>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</si>
  <si>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</si>
  <si>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</si>
  <si>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</si>
  <si>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</si>
  <si>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</si>
  <si>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</si>
  <si>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</si>
  <si>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</si>
  <si>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</si>
  <si>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</si>
  <si>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</si>
  <si>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</si>
  <si>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</si>
  <si>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</si>
  <si>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</si>
  <si>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</si>
  <si>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</si>
  <si>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</si>
  <si>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</si>
  <si>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</si>
  <si>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</si>
  <si>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</si>
  <si>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</si>
  <si>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</si>
  <si>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</si>
  <si>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</si>
  <si>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</si>
  <si>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</si>
  <si>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</si>
  <si>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</si>
  <si>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</si>
  <si>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</si>
  <si>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</si>
  <si>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</si>
  <si>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</si>
  <si>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</si>
  <si>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</si>
  <si>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</si>
  <si>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</si>
  <si>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</si>
  <si>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</si>
  <si>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</si>
  <si>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</si>
  <si>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</si>
  <si>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</si>
  <si>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</si>
  <si>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</si>
  <si>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</si>
  <si>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</si>
  <si>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</si>
  <si>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</si>
  <si>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</si>
  <si>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</si>
  <si>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</si>
  <si>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</si>
  <si>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</si>
  <si>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</si>
  <si>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</si>
  <si>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</si>
  <si>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</si>
  <si>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</si>
  <si>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</si>
  <si>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</si>
  <si>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</si>
  <si>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</si>
  <si>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</si>
  <si>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</si>
  <si>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</si>
  <si>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</si>
  <si>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</si>
  <si>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</si>
  <si>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</si>
  <si>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</si>
  <si>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</si>
  <si>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</si>
  <si>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</si>
  <si>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</si>
  <si>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</si>
  <si>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</si>
  <si>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</si>
  <si>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</si>
  <si>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</si>
  <si>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</si>
  <si>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</si>
  <si>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</si>
  <si>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</si>
  <si>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</si>
  <si>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</si>
  <si>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</si>
  <si>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</si>
  <si>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</si>
  <si>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</si>
  <si>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</si>
  <si>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</si>
  <si>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</si>
  <si>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</si>
  <si>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</si>
  <si>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</si>
  <si>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</si>
  <si>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</si>
  <si>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</si>
  <si>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</si>
  <si>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</si>
  <si>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</si>
  <si>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</si>
  <si>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</si>
  <si>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</si>
  <si>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</si>
  <si>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</si>
  <si>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</si>
  <si>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</si>
  <si>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</si>
  <si>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</si>
  <si>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</si>
  <si>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</si>
  <si>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</si>
  <si>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</si>
  <si>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</si>
  <si>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</si>
  <si>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</si>
  <si>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</si>
  <si>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</si>
  <si>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</si>
  <si>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</si>
  <si>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</si>
  <si>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</si>
  <si>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</si>
  <si>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</si>
  <si>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</si>
  <si>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</si>
  <si>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</si>
  <si>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</si>
  <si>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</si>
  <si>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</si>
  <si>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</si>
  <si>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</si>
  <si>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</si>
  <si>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</si>
  <si>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</si>
  <si>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</si>
  <si>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</si>
  <si>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</si>
  <si>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</si>
  <si>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</si>
  <si>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</si>
  <si>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</si>
  <si>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</si>
  <si>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</si>
  <si>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</si>
  <si>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</si>
  <si>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</si>
  <si>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</si>
  <si>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</si>
  <si>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</si>
  <si>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</si>
  <si>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</si>
  <si>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</si>
  <si>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</si>
  <si>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</si>
  <si>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</si>
  <si>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</si>
  <si>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</si>
  <si>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</si>
  <si>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</si>
  <si>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</si>
  <si>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</si>
  <si>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</si>
  <si>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</si>
  <si>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</si>
  <si>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</si>
  <si>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</si>
  <si>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</si>
  <si>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</si>
  <si>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</si>
  <si>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</si>
  <si>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</si>
  <si>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</si>
  <si>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</si>
  <si>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</si>
  <si>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</si>
  <si>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</si>
  <si>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</si>
  <si>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</si>
  <si>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</si>
  <si>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</si>
  <si>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</si>
  <si>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</si>
  <si>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</si>
  <si>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</si>
  <si>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</si>
  <si>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</si>
  <si>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</si>
  <si>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</si>
  <si>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</si>
  <si>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</si>
  <si>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</si>
  <si>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</si>
  <si>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</si>
  <si>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</si>
  <si>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</si>
  <si>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</si>
  <si>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</si>
  <si>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</si>
  <si>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</si>
  <si>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</si>
  <si>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</si>
  <si>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</si>
  <si>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</si>
  <si>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</si>
  <si>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</si>
  <si>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</si>
  <si>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</si>
  <si>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</si>
  <si>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</si>
  <si>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</si>
  <si>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</si>
  <si>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</si>
  <si>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</si>
  <si>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</si>
  <si>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</si>
  <si>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</si>
  <si>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</si>
  <si>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</si>
  <si>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</si>
  <si>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</si>
  <si>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</si>
  <si>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</si>
  <si>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</si>
  <si>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</si>
  <si>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</si>
  <si>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</si>
  <si>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</si>
  <si>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</si>
  <si>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</si>
  <si>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</si>
  <si>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</si>
  <si>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</si>
  <si>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</si>
  <si>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</si>
  <si>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</si>
  <si>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</si>
  <si>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</si>
  <si>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</si>
  <si>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</si>
  <si>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</si>
  <si>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</si>
  <si>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</si>
  <si>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</si>
  <si>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</si>
  <si>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</si>
  <si>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</si>
  <si>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</si>
  <si>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</si>
  <si>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</si>
  <si>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</si>
  <si>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</si>
  <si>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</si>
  <si>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</si>
  <si>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</si>
  <si>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</si>
  <si>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</si>
  <si>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</si>
  <si>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</si>
  <si>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</si>
  <si>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</si>
  <si>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</si>
  <si>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</si>
  <si>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</si>
  <si>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</si>
  <si>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</si>
  <si>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</si>
  <si>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</si>
  <si>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</si>
  <si>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</si>
  <si>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</si>
  <si>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</si>
  <si>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</si>
  <si>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</si>
  <si>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</si>
  <si>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</si>
  <si>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</si>
  <si>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</si>
  <si>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</si>
  <si>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</si>
  <si>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</si>
  <si>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</si>
  <si>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</si>
  <si>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</si>
  <si>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</si>
  <si>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</si>
  <si>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</si>
  <si>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</si>
  <si>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</si>
  <si>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</si>
  <si>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</si>
  <si>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</si>
  <si>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</si>
  <si>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</si>
  <si>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</si>
  <si>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</si>
  <si>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</si>
  <si>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</si>
  <si>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</si>
  <si>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</si>
  <si>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</si>
  <si>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</si>
  <si>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</si>
  <si>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</si>
  <si>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</si>
  <si>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</si>
  <si>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</si>
  <si>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</si>
  <si>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</si>
  <si>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</si>
  <si>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</si>
  <si>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</si>
  <si>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</si>
  <si>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</si>
  <si>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</si>
  <si>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</si>
  <si>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</si>
  <si>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</si>
  <si>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</si>
  <si>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</si>
  <si>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</si>
  <si>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</si>
  <si>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</si>
  <si>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</si>
  <si>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</si>
  <si>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</si>
  <si>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</si>
  <si>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</si>
  <si>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</si>
  <si>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</si>
  <si>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</si>
  <si>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</si>
  <si>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</si>
  <si>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</si>
  <si>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</si>
  <si>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</si>
  <si>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</si>
  <si>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</si>
  <si>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</si>
  <si>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</si>
  <si>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</si>
  <si>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</si>
  <si>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</si>
  <si>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</si>
  <si>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</si>
  <si>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</si>
  <si>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</si>
  <si>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</si>
  <si>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</si>
  <si>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</si>
  <si>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</si>
  <si>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</si>
  <si>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</si>
  <si>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</si>
  <si>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</si>
  <si>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</si>
  <si>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</si>
  <si>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</si>
  <si>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</si>
  <si>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</si>
  <si>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</si>
  <si>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</si>
  <si>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</si>
  <si>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</si>
  <si>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</si>
  <si>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</si>
  <si>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</si>
  <si>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</si>
  <si>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</si>
  <si>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</si>
  <si>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</si>
  <si>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</si>
  <si>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</si>
  <si>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</si>
  <si>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</si>
  <si>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</si>
  <si>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</si>
  <si>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</si>
  <si>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</si>
  <si>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</si>
  <si>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</si>
  <si>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</si>
  <si>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</si>
  <si>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</si>
  <si>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</si>
  <si>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</si>
  <si>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</si>
  <si>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</si>
  <si>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</si>
  <si>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</si>
  <si>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</si>
  <si>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</si>
  <si>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</si>
  <si>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</si>
  <si>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</si>
  <si>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</si>
  <si>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</si>
  <si>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</si>
  <si>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</si>
  <si>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</si>
  <si>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</si>
  <si>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</si>
  <si>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</si>
  <si>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</si>
  <si>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</si>
  <si>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</si>
  <si>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</si>
  <si>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</si>
  <si>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</si>
  <si>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</si>
  <si>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</si>
  <si>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</si>
  <si>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</si>
  <si>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</si>
  <si>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</si>
  <si>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</si>
  <si>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</si>
  <si>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</si>
  <si>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</si>
  <si>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</si>
  <si>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</si>
  <si>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</si>
  <si>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</si>
  <si>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</si>
  <si>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</si>
  <si>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</si>
  <si>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</si>
  <si>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</si>
  <si>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</si>
  <si>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</si>
  <si>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</si>
  <si>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</si>
  <si>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</si>
  <si>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</si>
  <si>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</si>
  <si>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</si>
  <si>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</si>
  <si>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</si>
  <si>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</si>
  <si>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</si>
  <si>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</si>
  <si>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</si>
  <si>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</si>
  <si>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</si>
  <si>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</si>
  <si>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</si>
  <si>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</si>
  <si>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</si>
  <si>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</si>
  <si>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</si>
  <si>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</si>
  <si>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</si>
  <si>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</si>
  <si>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</si>
  <si>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</si>
  <si>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</si>
  <si>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</si>
  <si>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</si>
  <si>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</si>
  <si>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</si>
  <si>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</si>
  <si>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</si>
  <si>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</si>
  <si>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</si>
  <si>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</si>
  <si>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</si>
  <si>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</si>
  <si>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</si>
  <si>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</si>
  <si>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</si>
  <si>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</si>
  <si>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</si>
  <si>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</si>
  <si>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</si>
  <si>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</si>
  <si>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</si>
  <si>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</si>
  <si>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</si>
  <si>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</si>
  <si>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</si>
  <si>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</si>
  <si>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</si>
  <si>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</si>
  <si>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</si>
  <si>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</si>
  <si>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</si>
  <si>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</si>
  <si>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</si>
  <si>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</si>
  <si>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</si>
  <si>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</si>
  <si>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</si>
  <si>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</si>
  <si>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</si>
  <si>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</si>
  <si>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</si>
  <si>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</si>
  <si>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</si>
  <si>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</si>
  <si>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</si>
  <si>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</si>
  <si>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</si>
  <si>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</si>
  <si>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</si>
  <si>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</si>
  <si>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</si>
  <si>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</si>
  <si>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</si>
  <si>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</si>
  <si>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</si>
  <si>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</si>
  <si>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</si>
  <si>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</si>
  <si>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</si>
  <si>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</si>
  <si>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</si>
  <si>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</si>
  <si>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</si>
  <si>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</si>
  <si>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</si>
  <si>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</si>
  <si>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</si>
  <si>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</si>
  <si>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</si>
  <si>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</si>
  <si>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</si>
  <si>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</si>
  <si>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</si>
  <si>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</si>
  <si>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</si>
  <si>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</si>
  <si>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</si>
  <si>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</si>
  <si>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</si>
  <si>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</si>
  <si>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</si>
  <si>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</si>
  <si>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</si>
  <si>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</si>
  <si>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</si>
  <si>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</si>
  <si>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</si>
  <si>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</si>
  <si>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</si>
  <si>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</si>
  <si>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</si>
  <si>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</si>
  <si>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</si>
  <si>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</si>
  <si>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</si>
  <si>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</si>
  <si>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</si>
  <si>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</si>
  <si>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</si>
  <si>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</si>
  <si>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</si>
  <si>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</si>
  <si>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</si>
  <si>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</si>
  <si>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</si>
  <si>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</si>
  <si>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</si>
  <si>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</si>
  <si>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</si>
  <si>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</si>
  <si>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</si>
  <si>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</si>
  <si>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</si>
  <si>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</si>
  <si>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</si>
  <si>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</si>
  <si>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</si>
  <si>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</si>
  <si>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</si>
  <si>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</si>
  <si>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</si>
  <si>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</si>
  <si>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</si>
  <si>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</si>
  <si>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</si>
  <si>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</si>
  <si>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</si>
  <si>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</si>
  <si>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</si>
  <si>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</si>
  <si>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</si>
  <si>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</si>
  <si>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</si>
  <si>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</si>
  <si>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</si>
  <si>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</si>
  <si>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</si>
  <si>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</si>
  <si>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</si>
  <si>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</si>
  <si>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</si>
  <si>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</si>
  <si>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</si>
  <si>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</si>
  <si>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</si>
  <si>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</si>
  <si>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</si>
  <si>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</si>
  <si>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</si>
  <si>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</si>
  <si>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</si>
  <si>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</si>
  <si>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</si>
  <si>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</si>
  <si>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</si>
  <si>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</si>
  <si>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</si>
  <si>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</si>
  <si>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</si>
  <si>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</si>
  <si>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</si>
  <si>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</si>
  <si>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</si>
  <si>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</si>
  <si>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</si>
  <si>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</si>
  <si>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</si>
  <si>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</si>
  <si>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</si>
  <si>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</si>
  <si>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</si>
  <si>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</si>
  <si>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</si>
  <si>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</si>
  <si>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</si>
  <si>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</si>
  <si>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</si>
  <si>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</si>
  <si>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</si>
  <si>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</si>
  <si>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</si>
  <si>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</si>
  <si>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</si>
  <si>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</si>
  <si>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</si>
  <si>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</si>
  <si>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</si>
  <si>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</si>
  <si>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</si>
  <si>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</si>
  <si>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</si>
  <si>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</si>
  <si>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</si>
  <si>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</si>
  <si>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</si>
  <si>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</si>
  <si>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</si>
  <si>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</si>
  <si>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</si>
  <si>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</si>
  <si>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</si>
  <si>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</si>
  <si>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</si>
  <si>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</si>
  <si>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</si>
  <si>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</si>
  <si>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</si>
  <si>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</si>
  <si>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</si>
  <si>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</si>
  <si>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</si>
  <si>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</si>
  <si>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</si>
  <si>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</si>
  <si>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</si>
  <si>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</si>
  <si>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</si>
  <si>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</si>
  <si>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</si>
  <si>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</si>
  <si>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</si>
  <si>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</si>
  <si>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</si>
  <si>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</si>
  <si>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</si>
  <si>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</si>
  <si>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</si>
  <si>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</si>
  <si>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</si>
  <si>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</si>
  <si>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</si>
  <si>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</si>
  <si>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</si>
  <si>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</si>
  <si>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</si>
  <si>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</si>
  <si>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</si>
  <si>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</si>
  <si>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</si>
  <si>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</si>
  <si>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</si>
  <si>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</si>
  <si>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</si>
  <si>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</si>
  <si>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</si>
  <si>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</si>
  <si>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</si>
  <si>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</si>
  <si>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</si>
  <si>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</si>
  <si>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</si>
  <si>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</si>
  <si>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</si>
  <si>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</si>
  <si>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</si>
  <si>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</si>
  <si>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</si>
  <si>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</si>
  <si>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</si>
  <si>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</si>
  <si>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</si>
  <si>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</si>
  <si>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</si>
  <si>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</si>
  <si>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</si>
  <si>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</si>
  <si>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</si>
  <si>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</si>
  <si>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</si>
  <si>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</si>
  <si>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</si>
  <si>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</si>
  <si>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</si>
  <si>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</si>
  <si>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</si>
  <si>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</si>
  <si>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</si>
  <si>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</si>
  <si>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</si>
  <si>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</si>
  <si>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</si>
  <si>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</si>
  <si>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</si>
  <si>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</si>
  <si>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</si>
  <si>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</si>
  <si>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</si>
  <si>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</si>
  <si>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</si>
  <si>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</si>
  <si>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</si>
  <si>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</si>
  <si>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</si>
  <si>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</si>
  <si>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</si>
  <si>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</si>
  <si>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</si>
  <si>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</si>
  <si>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</si>
  <si>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</si>
  <si>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</si>
  <si>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</si>
  <si>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</si>
  <si>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</si>
  <si>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</si>
  <si>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</si>
  <si>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</si>
  <si>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</si>
  <si>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</si>
  <si>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</si>
  <si>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</si>
  <si>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</si>
  <si>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</si>
  <si>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</si>
  <si>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</si>
  <si>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</si>
  <si>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</si>
  <si>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</si>
  <si>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</si>
  <si>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</si>
  <si>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</si>
  <si>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</si>
  <si>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</si>
  <si>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</si>
  <si>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</si>
  <si>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</si>
  <si>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</si>
  <si>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</si>
  <si>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</si>
  <si>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</si>
  <si>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</si>
  <si>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</si>
  <si>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</si>
  <si>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</si>
  <si>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</si>
  <si>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</si>
  <si>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</si>
  <si>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</si>
  <si>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</si>
  <si>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</si>
  <si>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</si>
  <si>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</si>
  <si>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</si>
  <si>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</si>
  <si>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</si>
  <si>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</si>
  <si>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</si>
  <si>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</si>
  <si>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</si>
  <si>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</si>
  <si>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</si>
  <si>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</si>
  <si>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</si>
  <si>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</si>
  <si>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</si>
  <si>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</si>
  <si>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</si>
  <si>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</si>
  <si>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</si>
  <si>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</si>
  <si>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</si>
  <si>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</si>
  <si>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</si>
  <si>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</si>
  <si>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</si>
  <si>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</si>
  <si>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</si>
  <si>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</si>
  <si>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</si>
  <si>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</si>
  <si>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</si>
  <si>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</si>
  <si>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</si>
  <si>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</si>
  <si>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</si>
  <si>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</si>
  <si>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</si>
  <si>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</si>
  <si>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</si>
  <si>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</si>
  <si>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</si>
  <si>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</si>
  <si>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</si>
  <si>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</si>
  <si>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</si>
  <si>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</si>
  <si>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</si>
  <si>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</si>
  <si>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</si>
  <si>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</si>
  <si>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</si>
  <si>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</si>
  <si>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</si>
  <si>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</si>
  <si>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</si>
  <si>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</si>
  <si>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</si>
  <si>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</si>
  <si>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</si>
  <si>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</si>
  <si>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</si>
  <si>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</si>
  <si>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</si>
  <si>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</si>
  <si>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</si>
  <si>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</si>
  <si>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</si>
  <si>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</si>
  <si>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</si>
  <si>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</si>
  <si>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</si>
  <si>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</si>
  <si>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</si>
  <si>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</si>
  <si>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</si>
  <si>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</si>
  <si>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</si>
  <si>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</si>
  <si>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</si>
  <si>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</si>
  <si>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</si>
  <si>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</si>
  <si>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</si>
  <si>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</si>
  <si>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</si>
  <si>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</si>
  <si>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</si>
  <si>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</si>
  <si>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</si>
  <si>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</si>
  <si>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</si>
  <si>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</si>
  <si>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</si>
  <si>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</si>
  <si>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</si>
  <si>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</si>
  <si>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</si>
  <si>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</si>
  <si>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</si>
  <si>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</si>
  <si>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</si>
  <si>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</si>
  <si>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</si>
  <si>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</si>
  <si>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</si>
  <si>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</si>
  <si>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</si>
  <si>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</si>
  <si>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</si>
  <si>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</si>
  <si>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</si>
  <si>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</si>
  <si>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</si>
  <si>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</si>
  <si>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</si>
  <si>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</si>
  <si>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</si>
  <si>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</si>
  <si>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</si>
  <si>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</si>
  <si>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</si>
  <si>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</si>
  <si>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</si>
  <si>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</si>
  <si>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</si>
  <si>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</si>
  <si>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</si>
  <si>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</si>
  <si>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</si>
  <si>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</si>
  <si>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</si>
  <si>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</si>
  <si>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</si>
  <si>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</si>
  <si>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</si>
  <si>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</si>
  <si>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</si>
  <si>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</si>
  <si>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</si>
  <si>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</si>
  <si>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</si>
  <si>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</si>
  <si>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</si>
  <si>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</si>
  <si>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</si>
  <si>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</si>
  <si>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</si>
  <si>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</si>
  <si>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</si>
  <si>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</si>
  <si>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</si>
  <si>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</si>
  <si>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</si>
  <si>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</si>
  <si>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</si>
  <si>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</si>
  <si>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</si>
  <si>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</si>
  <si>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</si>
  <si>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</si>
  <si>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</si>
  <si>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</si>
  <si>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</si>
  <si>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</si>
  <si>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</si>
  <si>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</si>
  <si>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</si>
  <si>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</si>
  <si>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</si>
  <si>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</si>
  <si>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</si>
  <si>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</si>
  <si>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</si>
  <si>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</si>
  <si>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</si>
  <si>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</si>
  <si>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</si>
  <si>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</si>
  <si>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</si>
  <si>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</si>
  <si>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</si>
  <si>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</si>
  <si>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</si>
  <si>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</si>
  <si>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</si>
  <si>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</si>
  <si>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</si>
  <si>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</si>
  <si>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</si>
  <si>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</si>
  <si>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</si>
  <si>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</si>
  <si>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</si>
  <si>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</si>
  <si>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</si>
  <si>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</si>
  <si>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</si>
  <si>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</si>
  <si>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</si>
  <si>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</si>
  <si>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</si>
  <si>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</si>
  <si>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</si>
  <si>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</si>
  <si>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</si>
  <si>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</si>
  <si>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</si>
  <si>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</si>
  <si>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</si>
  <si>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</si>
  <si>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</si>
  <si>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</si>
  <si>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</si>
  <si>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</si>
  <si>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</si>
  <si>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</si>
  <si>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</si>
  <si>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</si>
  <si>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</si>
  <si>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</si>
  <si>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</si>
  <si>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</si>
  <si>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</si>
  <si>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</si>
  <si>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</si>
  <si>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</si>
  <si>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</si>
  <si>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</si>
  <si>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</si>
  <si>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</si>
  <si>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</si>
  <si>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</si>
  <si>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</si>
  <si>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</si>
  <si>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</si>
  <si>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</si>
  <si>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</si>
  <si>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</si>
  <si>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</si>
  <si>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</si>
  <si>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</si>
  <si>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</si>
  <si>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</si>
  <si>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</si>
  <si>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</si>
  <si>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</si>
  <si>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</si>
  <si>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</si>
  <si>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</si>
  <si>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</si>
  <si>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</si>
  <si>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</si>
  <si>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</si>
  <si>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</si>
  <si>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</si>
  <si>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</si>
  <si>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</si>
  <si>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</si>
  <si>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</si>
  <si>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</si>
  <si>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</si>
  <si>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</si>
  <si>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</si>
  <si>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</si>
  <si>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</si>
  <si>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</si>
  <si>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</si>
  <si>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</si>
  <si>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</si>
  <si>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</si>
  <si>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</si>
  <si>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</si>
  <si>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</si>
  <si>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</si>
  <si>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</si>
  <si>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</si>
  <si>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</si>
  <si>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</si>
  <si>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</si>
  <si>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</si>
  <si>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</si>
  <si>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</si>
  <si>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</si>
  <si>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</si>
  <si>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</si>
  <si>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</si>
  <si>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</si>
  <si>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</si>
  <si>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</si>
  <si>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</si>
  <si>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</si>
  <si>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</si>
  <si>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</si>
  <si>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</si>
  <si>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</si>
  <si>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</si>
  <si>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</si>
  <si>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</si>
  <si>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</si>
  <si>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</si>
  <si>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</si>
  <si>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</si>
  <si>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</si>
  <si>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</si>
  <si>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</si>
  <si>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</si>
  <si>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</si>
  <si>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</si>
  <si>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</si>
  <si>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</si>
  <si>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</si>
  <si>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</si>
  <si>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</si>
  <si>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</si>
  <si>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</si>
  <si>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</si>
  <si>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</si>
  <si>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</si>
  <si>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</si>
  <si>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</si>
  <si>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</si>
  <si>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</si>
  <si>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</si>
  <si>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</si>
  <si>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</si>
  <si>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</si>
  <si>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</si>
  <si>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</si>
  <si>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</si>
  <si>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</si>
  <si>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</si>
  <si>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</si>
  <si>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</si>
  <si>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</si>
  <si>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</si>
  <si>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</si>
  <si>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</si>
  <si>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</si>
  <si>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</si>
  <si>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</si>
  <si>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</si>
  <si>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</si>
  <si>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</si>
  <si>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</si>
  <si>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</si>
  <si>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</si>
  <si>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</si>
  <si>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</si>
  <si>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</si>
  <si>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</si>
  <si>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</si>
  <si>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</si>
  <si>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</si>
  <si>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</si>
  <si>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</si>
  <si>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</si>
  <si>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</si>
  <si>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</si>
  <si>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</si>
  <si>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</si>
  <si>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</si>
  <si>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</si>
  <si>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</si>
  <si>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</si>
  <si>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</si>
  <si>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</si>
  <si>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</si>
  <si>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</si>
  <si>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</si>
  <si>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</si>
  <si>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</si>
  <si>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</si>
  <si>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</si>
  <si>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</si>
  <si>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</si>
  <si>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</si>
  <si>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</si>
  <si>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</si>
  <si>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</si>
  <si>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</si>
  <si>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</si>
  <si>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</si>
  <si>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</si>
  <si>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</si>
  <si>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</si>
  <si>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</si>
  <si>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</si>
  <si>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</si>
  <si>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</si>
  <si>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</si>
  <si>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</si>
  <si>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</si>
  <si>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</si>
  <si>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</si>
  <si>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</si>
  <si>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</si>
  <si>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</si>
  <si>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</si>
  <si>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</si>
  <si>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</si>
  <si>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</si>
  <si>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</si>
  <si>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</si>
  <si>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</si>
  <si>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</si>
  <si>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</si>
  <si>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</si>
  <si>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</si>
  <si>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</si>
  <si>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</si>
  <si>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</si>
  <si>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</si>
  <si>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</si>
  <si>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</si>
  <si>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</si>
  <si>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</si>
  <si>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</si>
  <si>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</si>
  <si>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</si>
  <si>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</si>
  <si>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</si>
  <si>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</si>
  <si>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</si>
  <si>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</si>
  <si>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</si>
  <si>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</si>
  <si>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</si>
  <si>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</si>
  <si>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</si>
  <si>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</si>
  <si>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</si>
  <si>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</si>
  <si>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</si>
  <si>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</si>
  <si>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</si>
  <si>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</si>
  <si>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</si>
  <si>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</si>
  <si>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</si>
  <si>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</si>
  <si>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</si>
  <si>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</si>
  <si>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</si>
  <si>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</si>
  <si>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</si>
  <si>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</si>
  <si>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</si>
  <si>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</si>
  <si>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</si>
  <si>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</si>
  <si>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</si>
  <si>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</si>
  <si>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</si>
  <si>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</si>
  <si>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</si>
  <si>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</si>
  <si>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</si>
  <si>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</si>
  <si>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</si>
  <si>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</si>
  <si>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</si>
  <si>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</si>
  <si>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</si>
  <si>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</si>
  <si>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</si>
  <si>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</si>
  <si>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</si>
  <si>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</si>
  <si>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</si>
  <si>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</si>
  <si>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</si>
  <si>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</si>
  <si>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</si>
  <si>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</si>
  <si>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</si>
  <si>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</si>
  <si>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</si>
  <si>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</si>
  <si>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</si>
  <si>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</si>
  <si>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</si>
  <si>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</si>
  <si>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</si>
  <si>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</si>
  <si>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</si>
  <si>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</si>
  <si>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</si>
  <si>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</si>
  <si>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</si>
  <si>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</si>
  <si>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</si>
  <si>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</si>
  <si>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</si>
  <si>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</si>
  <si>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</si>
  <si>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</si>
  <si>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</si>
  <si>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</si>
  <si>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</si>
  <si>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</si>
  <si>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</si>
  <si>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</si>
  <si>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</si>
  <si>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</si>
  <si>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</si>
  <si>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</si>
  <si>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</si>
  <si>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</si>
  <si>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</si>
  <si>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</si>
  <si>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</si>
  <si>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</si>
  <si>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</si>
  <si>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</si>
  <si>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</si>
  <si>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</si>
  <si>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</si>
  <si>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</si>
  <si>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</si>
  <si>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</si>
  <si>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</si>
  <si>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</si>
  <si>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</si>
  <si>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</si>
  <si>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</si>
  <si>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</si>
  <si>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</si>
  <si>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</si>
  <si>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</si>
  <si>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</si>
  <si>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</si>
  <si>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</si>
  <si>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</si>
  <si>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</si>
  <si>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</si>
  <si>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</si>
  <si>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</si>
  <si>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</si>
  <si>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</si>
  <si>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</si>
  <si>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</si>
  <si>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</si>
  <si>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</si>
  <si>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</si>
  <si>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</si>
  <si>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</si>
  <si>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</si>
  <si>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</si>
  <si>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</si>
  <si>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</si>
  <si>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</si>
  <si>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</si>
  <si>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</si>
  <si>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</si>
  <si>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</si>
  <si>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</si>
  <si>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</si>
  <si>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</si>
  <si>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</si>
  <si>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</si>
  <si>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</si>
  <si>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</si>
  <si>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</si>
  <si>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</si>
  <si>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</si>
  <si>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</si>
  <si>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</si>
  <si>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</si>
  <si>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</si>
  <si>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</si>
  <si>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</si>
  <si>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</si>
  <si>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</si>
  <si>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</si>
  <si>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</si>
  <si>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</si>
  <si>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</si>
  <si>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</si>
  <si>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</si>
  <si>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</si>
  <si>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</si>
  <si>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</si>
  <si>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</si>
  <si>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</si>
  <si>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</si>
  <si>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</si>
  <si>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</si>
  <si>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</si>
  <si>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</si>
  <si>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</si>
  <si>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</si>
  <si>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</si>
  <si>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</si>
  <si>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</si>
  <si>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</si>
  <si>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</si>
  <si>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</si>
  <si>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</si>
  <si>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</si>
  <si>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</si>
  <si>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</si>
  <si>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</si>
  <si>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</si>
  <si>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</si>
  <si>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</si>
  <si>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</si>
  <si>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</si>
  <si>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</si>
  <si>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</si>
  <si>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</si>
  <si>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</si>
  <si>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</si>
  <si>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</si>
  <si>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</si>
  <si>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</si>
  <si>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</si>
  <si>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</si>
  <si>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</si>
  <si>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</si>
  <si>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</si>
  <si>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</si>
  <si>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</si>
  <si>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</si>
  <si>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</si>
  <si>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</si>
  <si>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</si>
  <si>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</si>
  <si>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</si>
  <si>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</si>
  <si>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</si>
  <si>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</si>
  <si>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</si>
  <si>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</si>
  <si>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</si>
  <si>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</si>
  <si>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</si>
  <si>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</si>
  <si>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</si>
  <si>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</si>
  <si>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</si>
  <si>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</si>
  <si>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</si>
  <si>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</si>
  <si>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</si>
  <si>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</si>
  <si>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</si>
  <si>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</si>
  <si>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</si>
  <si>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</si>
  <si>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</si>
  <si>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</si>
  <si>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</si>
  <si>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</si>
  <si>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</si>
  <si>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</si>
  <si>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</si>
  <si>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</si>
  <si>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</si>
  <si>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</si>
  <si>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</si>
  <si>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</si>
  <si>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</si>
  <si>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</si>
  <si>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</si>
  <si>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</si>
  <si>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</si>
  <si>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</si>
  <si>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</si>
  <si>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</si>
  <si>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</si>
  <si>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</si>
  <si>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</si>
  <si>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</si>
  <si>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</si>
  <si>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</si>
  <si>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</si>
  <si>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</si>
  <si>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</si>
  <si>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</si>
  <si>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</si>
  <si>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</si>
  <si>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</si>
  <si>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</si>
  <si>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</si>
  <si>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</si>
  <si>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</si>
  <si>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</si>
  <si>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</si>
  <si>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</si>
  <si>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</si>
  <si>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</si>
  <si>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</si>
  <si>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</si>
  <si>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</si>
  <si>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</si>
  <si>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</si>
  <si>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</si>
  <si>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</si>
  <si>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</si>
  <si>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</si>
  <si>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</si>
  <si>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</si>
  <si>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</si>
  <si>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</si>
  <si>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</si>
  <si>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</si>
  <si>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</si>
  <si>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</si>
  <si>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</si>
  <si>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</si>
  <si>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</si>
  <si>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</si>
  <si>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</si>
  <si>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</si>
  <si>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</si>
  <si>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</si>
  <si>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</si>
  <si>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</si>
  <si>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</si>
  <si>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</si>
  <si>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</si>
  <si>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</si>
  <si>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</si>
  <si>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</si>
  <si>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</si>
  <si>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</si>
  <si>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</si>
  <si>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</si>
  <si>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</si>
  <si>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</si>
  <si>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</si>
  <si>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</si>
  <si>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</si>
  <si>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</si>
  <si>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</si>
  <si>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</si>
  <si>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</si>
  <si>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</si>
  <si>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</si>
  <si>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</si>
  <si>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</si>
  <si>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</si>
  <si>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</si>
  <si>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</si>
  <si>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</si>
  <si>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</si>
  <si>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</si>
  <si>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</si>
  <si>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</si>
  <si>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</si>
  <si>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</si>
  <si>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</si>
  <si>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</si>
  <si>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</si>
  <si>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</si>
  <si>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</si>
  <si>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</si>
  <si>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</si>
  <si>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</si>
  <si>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</si>
  <si>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</si>
  <si>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</si>
  <si>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</si>
  <si>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</si>
  <si>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</si>
  <si>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</si>
  <si>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</si>
  <si>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</si>
  <si>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</si>
  <si>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</si>
  <si>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</si>
  <si>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</si>
  <si>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</si>
  <si>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</si>
  <si>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</si>
  <si>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</si>
  <si>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</si>
  <si>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</si>
  <si>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</si>
  <si>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</si>
  <si>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</si>
  <si>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</si>
  <si>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</si>
  <si>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</si>
  <si>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</si>
  <si>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</si>
  <si>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</si>
  <si>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</si>
  <si>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</si>
  <si>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</si>
  <si>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</si>
  <si>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</si>
  <si>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</si>
  <si>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</si>
  <si>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</si>
  <si>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</si>
  <si>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</si>
  <si>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</si>
  <si>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</si>
  <si>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</si>
  <si>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</si>
  <si>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</si>
  <si>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</si>
  <si>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</si>
  <si>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</si>
  <si>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</si>
  <si>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</si>
  <si>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</si>
  <si>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</si>
  <si>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</si>
  <si>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</si>
  <si>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</si>
  <si>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</si>
  <si>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</si>
  <si>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</si>
  <si>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</si>
  <si>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</si>
  <si>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</si>
  <si>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</si>
  <si>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</si>
  <si>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</si>
  <si>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</si>
  <si>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</si>
  <si>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</si>
  <si>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</si>
  <si>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</si>
  <si>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</si>
  <si>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</si>
  <si>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</si>
  <si>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</si>
  <si>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</si>
  <si>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</si>
  <si>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</si>
  <si>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</si>
  <si>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</si>
  <si>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</si>
  <si>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</si>
  <si>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</si>
  <si>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</si>
  <si>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</si>
  <si>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</si>
  <si>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</si>
  <si>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</si>
  <si>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</si>
  <si>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</si>
  <si>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</si>
  <si>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</si>
  <si>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</si>
  <si>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</si>
  <si>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</si>
  <si>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</si>
  <si>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</si>
  <si>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</si>
  <si>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</si>
  <si>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</si>
  <si>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</si>
  <si>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</si>
  <si>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</si>
  <si>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</si>
  <si>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</si>
  <si>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</si>
  <si>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</si>
  <si>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</si>
  <si>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</si>
  <si>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</si>
  <si>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</si>
  <si>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</si>
  <si>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</si>
  <si>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</si>
  <si>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</si>
  <si>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</si>
  <si>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</si>
  <si>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</si>
  <si>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</si>
  <si>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</si>
  <si>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</si>
  <si>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</si>
  <si>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</si>
  <si>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</si>
  <si>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</si>
  <si>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</si>
  <si>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</si>
  <si>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</si>
  <si>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</si>
  <si>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</si>
  <si>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</si>
  <si>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</si>
  <si>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</si>
  <si>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</si>
  <si>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</si>
  <si>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</si>
  <si>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</si>
  <si>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</si>
  <si>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</si>
  <si>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</si>
  <si>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</si>
  <si>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</si>
  <si>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</si>
  <si>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</si>
  <si>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</si>
  <si>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</si>
  <si>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</si>
  <si>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</si>
  <si>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</si>
  <si>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</si>
  <si>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</si>
  <si>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</si>
  <si>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</si>
  <si>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</si>
  <si>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</si>
  <si>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</si>
  <si>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</si>
  <si>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</si>
  <si>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</si>
  <si>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</si>
  <si>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</si>
  <si>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</si>
  <si>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</si>
  <si>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</si>
  <si>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</si>
  <si>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</si>
  <si>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</si>
  <si>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</si>
  <si>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</si>
  <si>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</si>
  <si>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</si>
  <si>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</si>
  <si>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</si>
  <si>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</si>
  <si>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</si>
  <si>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</si>
  <si>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</si>
  <si>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</si>
  <si>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</si>
  <si>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</si>
  <si>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</si>
  <si>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</si>
  <si>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</si>
  <si>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</si>
  <si>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</si>
  <si>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</si>
  <si>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</si>
  <si>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</si>
  <si>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</si>
  <si>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</si>
  <si>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</si>
  <si>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</si>
  <si>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</si>
  <si>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</si>
  <si>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</si>
  <si>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</si>
  <si>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</si>
  <si>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</si>
  <si>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</si>
  <si>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</si>
  <si>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</si>
  <si>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</si>
  <si>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</si>
  <si>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</si>
  <si>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</si>
  <si>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</si>
  <si>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</si>
  <si>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</si>
  <si>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</si>
  <si>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</si>
  <si>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</si>
  <si>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</si>
  <si>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</si>
  <si>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</si>
  <si>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</si>
  <si>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</si>
  <si>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</si>
  <si>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</si>
  <si>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</si>
  <si>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</si>
  <si>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</si>
  <si>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</si>
  <si>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</si>
  <si>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</si>
  <si>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</si>
  <si>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</si>
  <si>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</si>
  <si>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</si>
  <si>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</si>
  <si>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</si>
  <si>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</si>
  <si>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</si>
  <si>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</si>
  <si>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</si>
  <si>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</si>
  <si>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</si>
  <si>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</si>
  <si>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</si>
  <si>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</si>
  <si>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</si>
  <si>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</si>
  <si>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</si>
  <si>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</si>
  <si>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</si>
  <si>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</si>
  <si>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</si>
  <si>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</si>
  <si>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</si>
  <si>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</si>
  <si>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</si>
  <si>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</si>
  <si>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</si>
  <si>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</si>
  <si>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</si>
  <si>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</si>
  <si>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</si>
  <si>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</si>
  <si>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</si>
  <si>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</si>
  <si>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</si>
  <si>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</si>
  <si>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</si>
  <si>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</si>
  <si>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</si>
  <si>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</si>
  <si>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</si>
  <si>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</si>
  <si>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</si>
  <si>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</si>
  <si>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</si>
  <si>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</si>
  <si>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</si>
  <si>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</si>
  <si>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</si>
  <si>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</si>
  <si>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</si>
  <si>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</si>
  <si>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</si>
  <si>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</si>
  <si>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</si>
  <si>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</si>
  <si>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</si>
  <si>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</si>
  <si>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</si>
  <si>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</si>
  <si>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</si>
  <si>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</si>
  <si>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</si>
  <si>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</si>
  <si>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</si>
  <si>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</si>
  <si>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</si>
  <si>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</si>
  <si>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</si>
  <si>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</si>
  <si>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</si>
  <si>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</si>
  <si>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</si>
  <si>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</si>
  <si>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</si>
  <si>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</si>
  <si>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</si>
  <si>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</si>
  <si>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</si>
  <si>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</si>
  <si>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</si>
  <si>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</si>
  <si>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</si>
  <si>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</si>
  <si>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</si>
  <si>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</si>
  <si>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</si>
  <si>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</si>
  <si>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</si>
  <si>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</si>
  <si>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</si>
  <si>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</si>
  <si>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</si>
  <si>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</si>
  <si>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</si>
  <si>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</si>
  <si>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</si>
  <si>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</si>
  <si>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</si>
  <si>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</si>
  <si>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</si>
  <si>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</si>
  <si>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</si>
  <si>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</si>
  <si>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</si>
  <si>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</si>
  <si>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</si>
  <si>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</si>
  <si>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</si>
  <si>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</si>
  <si>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</si>
  <si>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</si>
  <si>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</si>
  <si>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</si>
  <si>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</si>
  <si>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</si>
  <si>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</si>
  <si>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</si>
  <si>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</si>
  <si>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</si>
  <si>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</si>
  <si>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</si>
  <si>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</si>
  <si>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</si>
  <si>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</si>
  <si>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</si>
  <si>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</si>
  <si>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</si>
  <si>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</si>
  <si>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</si>
  <si>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</si>
  <si>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</si>
  <si>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</si>
  <si>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</si>
  <si>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</si>
  <si>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</si>
  <si>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</si>
  <si>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</si>
  <si>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</si>
  <si>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</si>
  <si>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</si>
  <si>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</si>
  <si>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</si>
  <si>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</si>
  <si>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</si>
  <si>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</si>
  <si>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</si>
  <si>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</si>
  <si>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</si>
  <si>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</si>
  <si>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</si>
  <si>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</si>
  <si>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</si>
  <si>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</si>
  <si>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</si>
  <si>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</si>
  <si>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</si>
  <si>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</si>
  <si>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</si>
  <si>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</si>
  <si>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</si>
  <si>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</si>
  <si>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</si>
  <si>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</si>
  <si>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</si>
  <si>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</si>
  <si>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</si>
  <si>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</si>
  <si>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</si>
  <si>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</si>
  <si>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</si>
  <si>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</si>
  <si>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</si>
  <si>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</si>
  <si>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</si>
  <si>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</si>
  <si>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</si>
  <si>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</si>
  <si>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</si>
  <si>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</si>
  <si>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</si>
  <si>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</si>
  <si>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</si>
  <si>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</si>
  <si>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</si>
  <si>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</si>
  <si>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</si>
  <si>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</si>
  <si>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</si>
  <si>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</si>
  <si>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</si>
  <si>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</si>
  <si>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</si>
  <si>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</si>
  <si>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</si>
  <si>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</si>
  <si>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</si>
  <si>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</si>
  <si>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</si>
  <si>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</si>
  <si>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</si>
  <si>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</si>
  <si>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</si>
  <si>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</si>
  <si>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</si>
  <si>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</si>
  <si>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</si>
  <si>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</si>
  <si>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</si>
  <si>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</si>
  <si>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</si>
  <si>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</si>
  <si>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</si>
  <si>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</si>
  <si>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</si>
  <si>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</si>
  <si>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</si>
  <si>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</si>
  <si>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</si>
  <si>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</si>
  <si>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</si>
  <si>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</si>
  <si>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</si>
  <si>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</si>
  <si>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</si>
  <si>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</si>
  <si>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</si>
  <si>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</si>
  <si>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</si>
  <si>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</si>
  <si>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</si>
  <si>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</si>
  <si>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</si>
  <si>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</si>
  <si>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</si>
  <si>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</si>
  <si>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</si>
  <si>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</si>
  <si>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</si>
  <si>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</si>
  <si>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</si>
  <si>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</si>
  <si>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</si>
  <si>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</si>
  <si>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</si>
  <si>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</si>
  <si>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</si>
  <si>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</si>
  <si>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</si>
  <si>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</si>
  <si>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</si>
  <si>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</si>
  <si>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</si>
  <si>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</si>
  <si>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</si>
  <si>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</si>
  <si>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</si>
  <si>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</si>
  <si>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</si>
  <si>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</si>
  <si>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</si>
  <si>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</si>
  <si>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</si>
  <si>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</si>
  <si>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</si>
  <si>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</si>
  <si>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</si>
  <si>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</si>
  <si>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</si>
  <si>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</si>
  <si>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</si>
  <si>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</si>
  <si>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</si>
  <si>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</si>
  <si>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</si>
  <si>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</si>
  <si>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</si>
  <si>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</si>
  <si>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</si>
  <si>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</si>
  <si>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</si>
  <si>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</si>
  <si>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</si>
  <si>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</si>
  <si>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</si>
  <si>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</si>
  <si>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</si>
  <si>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</si>
  <si>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</si>
  <si>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</si>
  <si>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</si>
  <si>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</si>
  <si>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</si>
  <si>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</si>
  <si>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</si>
  <si>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</si>
  <si>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</si>
  <si>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</si>
  <si>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</si>
  <si>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</si>
  <si>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</si>
  <si>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</si>
  <si>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</si>
  <si>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</si>
  <si>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</si>
  <si>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</si>
  <si>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</si>
  <si>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</si>
  <si>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</si>
  <si>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</si>
  <si>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</si>
  <si>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</si>
  <si>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</si>
  <si>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</si>
  <si>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</si>
  <si>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</si>
  <si>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</si>
  <si>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</si>
  <si>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</si>
  <si>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</si>
  <si>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</si>
  <si>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</si>
  <si>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</si>
  <si>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</si>
  <si>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</si>
  <si>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</si>
  <si>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</si>
  <si>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</si>
  <si>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</si>
  <si>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</si>
  <si>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</si>
  <si>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</si>
  <si>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</si>
  <si>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</si>
  <si>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</si>
  <si>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</si>
  <si>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</si>
  <si>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</si>
  <si>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</si>
  <si>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</si>
  <si>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</si>
  <si>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</si>
  <si>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</si>
  <si>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</si>
  <si>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</si>
  <si>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</si>
  <si>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</si>
  <si>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</si>
  <si>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</si>
  <si>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</si>
  <si>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</si>
  <si>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</si>
  <si>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</si>
  <si>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</si>
  <si>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</si>
  <si>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</si>
  <si>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</si>
  <si>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</si>
  <si>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</si>
  <si>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</si>
  <si>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</si>
  <si>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</si>
  <si>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</si>
  <si>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</si>
  <si>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</si>
  <si>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</si>
  <si>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</si>
  <si>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</si>
  <si>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</si>
  <si>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</si>
  <si>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</si>
  <si>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</si>
  <si>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</si>
  <si>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</si>
  <si>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</si>
  <si>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</si>
  <si>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</si>
  <si>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</si>
  <si>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</si>
  <si>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</si>
  <si>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</si>
  <si>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</si>
  <si>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</si>
  <si>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</si>
  <si>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</si>
  <si>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</si>
  <si>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</si>
  <si>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</si>
  <si>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</si>
  <si>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</si>
  <si>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</si>
  <si>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</si>
  <si>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</si>
  <si>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</si>
  <si>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</si>
  <si>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</si>
  <si>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</si>
  <si>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</si>
  <si>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</si>
  <si>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</si>
  <si>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</si>
  <si>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</si>
  <si>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</si>
  <si>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</si>
  <si>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</si>
  <si>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</si>
  <si>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</si>
  <si>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</si>
  <si>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</si>
  <si>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</si>
  <si>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</si>
  <si>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</si>
  <si>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</si>
  <si>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</si>
  <si>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</si>
  <si>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</si>
  <si>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</si>
  <si>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</si>
  <si>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</si>
  <si>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</si>
  <si>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</si>
  <si>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</si>
  <si>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</si>
  <si>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</si>
  <si>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</si>
  <si>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</si>
  <si>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</si>
  <si>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</si>
  <si>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</si>
  <si>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</si>
  <si>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</si>
  <si>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</si>
  <si>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</si>
  <si>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</si>
  <si>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</si>
  <si>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</si>
  <si>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</si>
  <si>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</si>
  <si>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</si>
  <si>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</si>
  <si>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</si>
  <si>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</si>
  <si>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</si>
  <si>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</si>
  <si>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</si>
  <si>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</si>
  <si>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</si>
  <si>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</si>
  <si>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</si>
  <si>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</si>
  <si>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</si>
  <si>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</si>
  <si>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</si>
  <si>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</si>
  <si>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</si>
  <si>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</si>
  <si>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</si>
  <si>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</si>
  <si>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</si>
  <si>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</si>
  <si>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</si>
  <si>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</si>
  <si>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</si>
  <si>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</si>
  <si>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</si>
  <si>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</si>
  <si>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</si>
  <si>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</si>
  <si>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</si>
  <si>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</si>
  <si>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</si>
  <si>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</si>
  <si>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</si>
  <si>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</si>
  <si>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</si>
  <si>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</si>
  <si>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</si>
  <si>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</si>
  <si>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</si>
  <si>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</si>
  <si>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</si>
  <si>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</si>
  <si>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</si>
  <si>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</si>
  <si>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</si>
  <si>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</si>
  <si>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</si>
  <si>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</si>
  <si>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</si>
  <si>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</si>
  <si>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</si>
  <si>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</si>
  <si>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</si>
  <si>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</si>
  <si>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</si>
  <si>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</si>
  <si>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</si>
  <si>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</si>
  <si>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</si>
  <si>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</si>
  <si>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</si>
  <si>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</si>
  <si>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</si>
  <si>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</si>
  <si>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</si>
  <si>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</si>
  <si>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</si>
  <si>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</si>
  <si>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</si>
  <si>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</si>
  <si>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</si>
  <si>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</si>
  <si>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</si>
  <si>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</si>
  <si>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</si>
  <si>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</si>
  <si>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</si>
  <si>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</si>
  <si>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</si>
  <si>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</si>
  <si>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</si>
  <si>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</si>
  <si>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</si>
  <si>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</si>
  <si>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</si>
  <si>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</si>
  <si>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</si>
  <si>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</si>
  <si>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</si>
  <si>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</si>
  <si>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</si>
  <si>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</si>
  <si>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</si>
  <si>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</si>
  <si>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</si>
  <si>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</si>
  <si>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</si>
  <si>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</si>
  <si>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</si>
  <si>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</si>
  <si>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</si>
  <si>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</si>
  <si>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</si>
  <si>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</si>
  <si>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</si>
  <si>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</si>
  <si>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</si>
  <si>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</si>
  <si>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</si>
  <si>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</si>
  <si>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</si>
  <si>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</si>
  <si>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</si>
  <si>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</si>
  <si>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</si>
  <si>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</si>
  <si>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</si>
  <si>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</si>
  <si>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</si>
  <si>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</si>
  <si>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</si>
  <si>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</si>
  <si>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</si>
  <si>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</si>
  <si>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</si>
  <si>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</si>
  <si>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</si>
  <si>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</si>
  <si>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</si>
  <si>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</si>
  <si>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</si>
  <si>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</si>
  <si>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</si>
  <si>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</si>
  <si>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</si>
  <si>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</si>
  <si>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</si>
  <si>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</si>
  <si>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</si>
  <si>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</si>
  <si>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</si>
  <si>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</si>
  <si>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</si>
  <si>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</si>
  <si>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</si>
  <si>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</si>
  <si>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</si>
  <si>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</si>
  <si>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</si>
  <si>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</si>
  <si>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</si>
  <si>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</si>
  <si>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</si>
  <si>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</si>
  <si>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</si>
  <si>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</si>
  <si>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</si>
  <si>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</si>
  <si>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</si>
  <si>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</si>
  <si>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</si>
  <si>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</si>
  <si>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</si>
  <si>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</si>
  <si>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</si>
  <si>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</si>
  <si>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</si>
  <si>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</si>
  <si>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</si>
  <si>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</si>
  <si>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</si>
  <si>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</si>
  <si>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</si>
  <si>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</si>
  <si>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</si>
  <si>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</si>
  <si>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</si>
  <si>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</si>
  <si>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</si>
  <si>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</si>
  <si>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</si>
  <si>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</si>
  <si>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</si>
  <si>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</si>
  <si>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</si>
  <si>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</si>
  <si>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</si>
  <si>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</si>
  <si>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</si>
  <si>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</si>
  <si>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</si>
  <si>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</si>
  <si>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</si>
  <si>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</si>
  <si>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</si>
  <si>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</si>
  <si>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</si>
  <si>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</si>
  <si>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</si>
  <si>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</si>
  <si>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</si>
  <si>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</si>
  <si>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</si>
  <si>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</si>
  <si>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</si>
  <si>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</si>
  <si>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</si>
  <si>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</si>
  <si>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</si>
  <si>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</si>
  <si>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</si>
  <si>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</si>
  <si>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</si>
  <si>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</si>
  <si>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</si>
  <si>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</si>
  <si>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</si>
  <si>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</si>
  <si>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</si>
  <si>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</si>
  <si>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</si>
  <si>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</si>
  <si>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</si>
  <si>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</si>
  <si>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</si>
  <si>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</si>
  <si>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</si>
  <si>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</si>
  <si>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</si>
  <si>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</si>
  <si>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</si>
  <si>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</si>
  <si>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</si>
  <si>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</si>
  <si>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</si>
  <si>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</si>
  <si>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</si>
  <si>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</si>
  <si>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</si>
  <si>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</si>
  <si>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</si>
  <si>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</si>
  <si>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</si>
  <si>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</si>
  <si>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</si>
  <si>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</si>
  <si>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</si>
  <si>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</si>
  <si>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</si>
  <si>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</si>
  <si>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</si>
  <si>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</si>
  <si>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</si>
  <si>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</si>
  <si>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</si>
  <si>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</si>
  <si>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</si>
  <si>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</si>
  <si>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</si>
  <si>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</si>
  <si>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</si>
  <si>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</si>
  <si>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</si>
  <si>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</si>
  <si>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</si>
  <si>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</si>
  <si>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</si>
  <si>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</si>
  <si>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</si>
  <si>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</si>
  <si>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</si>
  <si>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</si>
  <si>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</si>
  <si>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</si>
  <si>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</si>
  <si>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</si>
  <si>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</si>
  <si>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</si>
  <si>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</si>
  <si>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</si>
  <si>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</si>
  <si>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</si>
  <si>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</si>
  <si>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</si>
  <si>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</si>
  <si>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</si>
  <si>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</si>
  <si>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</si>
  <si>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</si>
  <si>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</si>
  <si>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</si>
  <si>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</si>
  <si>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</si>
  <si>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</si>
  <si>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</si>
  <si>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</si>
  <si>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</si>
  <si>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</si>
  <si>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</si>
  <si>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</si>
  <si>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</si>
  <si>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</si>
  <si>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</si>
  <si>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</si>
  <si>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</si>
  <si>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</si>
  <si>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</si>
  <si>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</si>
  <si>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</si>
  <si>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</si>
  <si>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</si>
  <si>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</si>
  <si>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</si>
  <si>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</si>
  <si>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</si>
  <si>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</si>
  <si>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</si>
  <si>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</si>
  <si>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</si>
  <si>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</si>
  <si>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</si>
  <si>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</si>
  <si>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</si>
  <si>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</si>
  <si>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</si>
  <si>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</si>
  <si>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</si>
  <si>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</si>
  <si>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</si>
  <si>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</si>
  <si>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</si>
  <si>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</si>
  <si>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</si>
  <si>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</si>
  <si>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</si>
  <si>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</si>
  <si>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</si>
  <si>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</si>
  <si>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</si>
  <si>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</si>
  <si>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</si>
  <si>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</si>
  <si>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</si>
  <si>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</si>
  <si>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</si>
  <si>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</si>
  <si>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</si>
  <si>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</si>
  <si>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</si>
  <si>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</si>
  <si>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</si>
  <si>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</si>
  <si>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</si>
  <si>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</si>
  <si>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</si>
  <si>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</si>
  <si>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</si>
  <si>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</si>
  <si>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</si>
  <si>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</si>
  <si>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</si>
  <si>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</si>
  <si>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</si>
  <si>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</si>
  <si>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</si>
  <si>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</si>
  <si>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</si>
  <si>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</si>
  <si>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</si>
  <si>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</si>
  <si>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</si>
  <si>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</si>
  <si>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</si>
  <si>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</si>
  <si>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</si>
  <si>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</si>
  <si>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</si>
  <si>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</si>
  <si>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</si>
  <si>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</si>
  <si>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</si>
  <si>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</si>
  <si>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</si>
  <si>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</si>
  <si>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</si>
  <si>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</si>
  <si>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</si>
  <si>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</si>
  <si>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</si>
  <si>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</si>
  <si>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</si>
  <si>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</si>
  <si>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</si>
  <si>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</si>
  <si>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</si>
  <si>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</si>
  <si>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</si>
  <si>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</si>
  <si>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</si>
  <si>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</si>
  <si>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</si>
  <si>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</si>
  <si>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</si>
  <si>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</si>
  <si>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</si>
  <si>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</si>
  <si>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</si>
  <si>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</si>
  <si>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</si>
  <si>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</si>
  <si>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</si>
  <si>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</si>
  <si>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</si>
  <si>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</si>
  <si>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</si>
  <si>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</si>
  <si>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</si>
  <si>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</si>
  <si>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</si>
  <si>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</si>
  <si>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</si>
  <si>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</si>
  <si>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</si>
  <si>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</si>
  <si>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</si>
  <si>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</si>
  <si>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</si>
  <si>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</si>
  <si>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</si>
  <si>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</si>
  <si>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</si>
  <si>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</si>
  <si>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</si>
  <si>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</si>
  <si>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</si>
  <si>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</si>
  <si>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</si>
  <si>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</si>
  <si>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</si>
  <si>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</si>
  <si>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</si>
  <si>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</si>
  <si>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</si>
  <si>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</si>
  <si>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</si>
  <si>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</si>
  <si>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</si>
  <si>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</si>
  <si>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</si>
  <si>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</si>
  <si>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</si>
  <si>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</si>
  <si>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</si>
  <si>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</si>
  <si>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</si>
  <si>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</si>
  <si>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</si>
  <si>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</si>
  <si>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</si>
  <si>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</si>
  <si>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</si>
  <si>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</si>
  <si>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</si>
  <si>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</si>
  <si>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</si>
  <si>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</si>
  <si>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</si>
  <si>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</si>
  <si>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</si>
  <si>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</si>
  <si>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</si>
  <si>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</si>
  <si>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</si>
  <si>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</si>
  <si>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</si>
  <si>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</si>
  <si>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</si>
  <si>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</si>
  <si>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</si>
  <si>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</si>
  <si>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</si>
  <si>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</si>
  <si>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</si>
  <si>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</si>
  <si>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</si>
  <si>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</si>
  <si>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</si>
  <si>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</si>
  <si>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</si>
  <si>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</si>
  <si>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</si>
  <si>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</si>
  <si>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</si>
  <si>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</si>
  <si>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</si>
  <si>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</si>
  <si>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</si>
  <si>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</si>
  <si>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</si>
  <si>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</si>
  <si>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</si>
  <si>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</si>
  <si>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</si>
  <si>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</si>
  <si>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</si>
  <si>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</si>
  <si>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</si>
  <si>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</si>
  <si>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</si>
  <si>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</si>
  <si>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</si>
  <si>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</si>
  <si>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</si>
  <si>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</si>
  <si>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</si>
  <si>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</si>
  <si>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</si>
  <si>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</si>
  <si>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</si>
  <si>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</si>
  <si>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</si>
  <si>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</si>
  <si>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</si>
  <si>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</si>
  <si>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</si>
  <si>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</si>
  <si>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</si>
  <si>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</si>
  <si>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</si>
  <si>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</si>
  <si>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</si>
  <si>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</si>
  <si>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</si>
  <si>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</si>
  <si>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</si>
  <si>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</si>
  <si>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</si>
  <si>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</si>
  <si>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</si>
  <si>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</si>
  <si>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</si>
  <si>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</si>
  <si>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</si>
  <si>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</si>
  <si>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</si>
  <si>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</si>
  <si>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</si>
  <si>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</si>
  <si>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</si>
  <si>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</si>
  <si>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</si>
  <si>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</si>
  <si>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</si>
  <si>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</si>
  <si>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</si>
  <si>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</si>
  <si>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</si>
  <si>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</si>
  <si>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</si>
  <si>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</si>
  <si>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</si>
  <si>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</si>
  <si>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</si>
  <si>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</si>
  <si>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</si>
  <si>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</si>
  <si>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</si>
  <si>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</si>
  <si>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</si>
  <si>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</si>
  <si>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</si>
  <si>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</si>
  <si>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</si>
  <si>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</si>
  <si>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</si>
  <si>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</si>
  <si>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</si>
  <si>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</si>
  <si>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</si>
  <si>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</si>
  <si>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</si>
  <si>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</si>
  <si>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</si>
  <si>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</si>
  <si>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</si>
  <si>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</si>
  <si>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</si>
  <si>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</si>
  <si>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</si>
  <si>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</si>
  <si>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</si>
  <si>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</si>
  <si>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</si>
  <si>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</si>
  <si>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</si>
  <si>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</si>
  <si>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</si>
  <si>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</si>
  <si>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</si>
  <si>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</si>
  <si>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</si>
  <si>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</si>
  <si>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</si>
  <si>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</si>
  <si>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</si>
  <si>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</si>
  <si>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</si>
  <si>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</si>
  <si>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</si>
  <si>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</si>
  <si>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</si>
  <si>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</si>
  <si>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</si>
  <si>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</si>
  <si>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</si>
  <si>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</si>
  <si>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</si>
  <si>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</si>
  <si>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</si>
  <si>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</si>
  <si>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</si>
  <si>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</si>
  <si>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</si>
  <si>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</si>
  <si>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</si>
  <si>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</si>
  <si>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</si>
  <si>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</si>
  <si>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</si>
  <si>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</si>
  <si>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</si>
  <si>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</si>
  <si>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</si>
  <si>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</si>
  <si>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</si>
  <si>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</si>
  <si>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</si>
  <si>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</si>
  <si>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</si>
  <si>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</si>
  <si>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</si>
  <si>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</si>
  <si>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</si>
  <si>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</si>
  <si>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</si>
  <si>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</si>
  <si>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</si>
  <si>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</si>
  <si>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</si>
  <si>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</si>
  <si>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</si>
  <si>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</si>
  <si>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</si>
  <si>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</si>
  <si>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</si>
  <si>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</si>
  <si>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</si>
  <si>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</si>
  <si>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</si>
  <si>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</si>
  <si>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</si>
  <si>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</si>
  <si>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</si>
  <si>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</si>
  <si>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</si>
  <si>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</si>
  <si>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</si>
  <si>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</si>
  <si>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</si>
  <si>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</si>
  <si>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</si>
  <si>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</si>
  <si>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</si>
  <si>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</si>
  <si>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</si>
  <si>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</si>
  <si>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</si>
  <si>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</si>
  <si>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</si>
  <si>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</si>
  <si>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</si>
  <si>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</si>
  <si>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</si>
  <si>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</si>
  <si>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</si>
  <si>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</si>
  <si>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</si>
  <si>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</si>
  <si>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</si>
  <si>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</si>
  <si>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</si>
  <si>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</si>
  <si>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</si>
  <si>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</si>
  <si>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</si>
  <si>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</si>
  <si>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</si>
  <si>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</si>
  <si>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</si>
  <si>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</si>
  <si>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</si>
  <si>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</si>
  <si>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</si>
  <si>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</si>
  <si>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</si>
  <si>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</si>
  <si>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</si>
  <si>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</si>
  <si>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</si>
  <si>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</si>
  <si>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</si>
  <si>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</si>
  <si>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</si>
  <si>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</si>
  <si>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</si>
  <si>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</si>
  <si>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</si>
  <si>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</si>
  <si>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</si>
  <si>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</si>
  <si>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</si>
  <si>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</si>
  <si>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</si>
  <si>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</si>
  <si>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</si>
  <si>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</si>
  <si>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</si>
  <si>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</si>
  <si>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</si>
  <si>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</si>
  <si>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</si>
  <si>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</si>
  <si>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</si>
  <si>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</si>
  <si>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</si>
  <si>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</si>
  <si>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</si>
  <si>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</si>
  <si>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</si>
  <si>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</si>
  <si>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</si>
  <si>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</si>
  <si>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</si>
  <si>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</si>
  <si>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</si>
  <si>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</si>
  <si>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</si>
  <si>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</si>
  <si>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</si>
  <si>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</si>
  <si>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</si>
  <si>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</si>
  <si>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</si>
  <si>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</si>
  <si>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</si>
  <si>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</si>
  <si>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</si>
  <si>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</si>
  <si>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</si>
  <si>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</si>
  <si>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</si>
  <si>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</si>
  <si>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</si>
  <si>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</si>
  <si>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</si>
  <si>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</si>
  <si>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</si>
  <si>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</si>
  <si>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</si>
  <si>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</si>
  <si>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</si>
  <si>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</si>
  <si>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</si>
  <si>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</si>
  <si>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</si>
  <si>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</si>
  <si>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</si>
  <si>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</si>
  <si>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</si>
  <si>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</si>
  <si>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</si>
  <si>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</si>
  <si>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</si>
  <si>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</si>
  <si>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</si>
  <si>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</si>
  <si>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</si>
  <si>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</si>
  <si>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</si>
  <si>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</si>
  <si>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</si>
  <si>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</si>
  <si>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</si>
  <si>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</si>
  <si>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</si>
  <si>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</si>
  <si>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</si>
  <si>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</si>
  <si>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</si>
  <si>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</si>
  <si>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</si>
  <si>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</si>
  <si>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</si>
  <si>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</si>
  <si>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</si>
  <si>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</si>
  <si>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</si>
  <si>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</si>
  <si>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</si>
  <si>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</si>
  <si>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</si>
  <si>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</si>
  <si>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</si>
  <si>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</si>
  <si>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</si>
  <si>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</si>
  <si>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</si>
  <si>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</si>
  <si>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</si>
  <si>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</si>
  <si>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</si>
  <si>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</si>
  <si>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</si>
  <si>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</si>
  <si>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</si>
  <si>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</si>
  <si>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</si>
  <si>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</si>
  <si>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</si>
  <si>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</si>
  <si>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</si>
  <si>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</si>
  <si>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</si>
  <si>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</si>
  <si>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</si>
  <si>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</si>
  <si>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</si>
  <si>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</si>
  <si>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</si>
  <si>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</si>
  <si>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</si>
  <si>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</si>
  <si>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</si>
  <si>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</si>
  <si>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</si>
  <si>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</si>
  <si>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</si>
  <si>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</si>
  <si>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</si>
  <si>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</si>
  <si>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</si>
  <si>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</si>
  <si>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</si>
  <si>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</si>
  <si>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</si>
  <si>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</si>
  <si>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</si>
  <si>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</si>
  <si>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</si>
  <si>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</si>
  <si>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</si>
  <si>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</si>
  <si>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</si>
  <si>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</si>
  <si>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</si>
  <si>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</si>
  <si>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</si>
  <si>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</si>
  <si>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</si>
  <si>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</si>
  <si>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</si>
  <si>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</si>
  <si>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</si>
  <si>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</si>
  <si>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</si>
  <si>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</si>
  <si>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</si>
  <si>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</si>
  <si>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</si>
  <si>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</si>
  <si>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</si>
  <si>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</si>
  <si>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</si>
  <si>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</si>
  <si>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</si>
  <si>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</si>
  <si>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</si>
  <si>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</si>
  <si>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</si>
  <si>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</si>
  <si>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</si>
  <si>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</si>
  <si>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</si>
  <si>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</si>
  <si>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</si>
  <si>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</si>
  <si>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</si>
  <si>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</si>
  <si>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</si>
  <si>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</si>
  <si>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</si>
  <si>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</si>
  <si>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</si>
  <si>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</si>
  <si>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</si>
  <si>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</si>
  <si>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</si>
  <si>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</si>
  <si>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</si>
  <si>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</si>
  <si>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</si>
  <si>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</si>
  <si>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</si>
  <si>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</si>
  <si>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</si>
  <si>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</si>
  <si>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</si>
  <si>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</si>
  <si>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</si>
  <si>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</si>
  <si>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</si>
  <si>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</si>
  <si>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</si>
  <si>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</si>
  <si>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</si>
  <si>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</si>
  <si>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</si>
  <si>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</si>
  <si>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</si>
  <si>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</si>
  <si>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</si>
  <si>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</si>
  <si>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</si>
  <si>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</si>
  <si>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</si>
  <si>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</si>
  <si>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</si>
  <si>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</si>
  <si>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</si>
  <si>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</si>
  <si>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</si>
  <si>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</si>
  <si>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</si>
  <si>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</si>
  <si>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</si>
  <si>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</si>
  <si>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</si>
  <si>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</si>
  <si>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</si>
  <si>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</si>
  <si>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</si>
  <si>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</si>
  <si>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</si>
  <si>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</si>
  <si>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</si>
  <si>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</si>
  <si>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</si>
  <si>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</si>
  <si>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</si>
  <si>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</si>
  <si>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</si>
  <si>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</si>
  <si>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</si>
  <si>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</si>
  <si>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</si>
  <si>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</si>
  <si>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</si>
  <si>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</si>
  <si>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</si>
  <si>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</si>
  <si>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</si>
  <si>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</si>
  <si>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</si>
  <si>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</si>
  <si>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</si>
  <si>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</si>
  <si>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</si>
  <si>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</si>
  <si>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</si>
  <si>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</si>
  <si>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</si>
  <si>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</si>
  <si>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</si>
  <si>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</si>
  <si>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</si>
  <si>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</si>
  <si>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</si>
  <si>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</si>
  <si>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</si>
  <si>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</si>
  <si>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</si>
  <si>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</si>
  <si>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</si>
  <si>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</si>
  <si>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</si>
  <si>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</si>
  <si>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</si>
  <si>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</si>
  <si>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</si>
  <si>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</si>
  <si>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</si>
  <si>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</si>
  <si>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</si>
  <si>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</si>
  <si>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</si>
  <si>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</si>
  <si>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</si>
  <si>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</si>
  <si>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</si>
  <si>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</si>
  <si>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</si>
  <si>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</si>
  <si>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</si>
  <si>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</si>
  <si>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</si>
  <si>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</si>
  <si>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</si>
  <si>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</si>
  <si>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</si>
  <si>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</si>
  <si>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</si>
  <si>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</si>
  <si>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</si>
  <si>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</si>
  <si>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</si>
  <si>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</si>
  <si>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</si>
  <si>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</si>
  <si>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</si>
  <si>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</si>
  <si>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</si>
  <si>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</si>
  <si>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</si>
  <si>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</si>
  <si>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</si>
  <si>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</si>
  <si>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</si>
  <si>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</si>
  <si>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</si>
  <si>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</si>
  <si>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</si>
  <si>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</si>
  <si>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</si>
  <si>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</si>
  <si>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</si>
  <si>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</si>
  <si>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</si>
  <si>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</si>
  <si>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</si>
  <si>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</si>
  <si>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</si>
  <si>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</si>
  <si>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</si>
  <si>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</si>
  <si>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</si>
  <si>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</si>
  <si>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</si>
  <si>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</si>
  <si>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</si>
  <si>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</si>
  <si>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</si>
  <si>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</si>
  <si>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</si>
  <si>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</si>
  <si>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</si>
  <si>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</si>
  <si>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</si>
  <si>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</si>
  <si>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</si>
  <si>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</si>
  <si>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</si>
  <si>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</si>
  <si>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</si>
  <si>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</si>
  <si>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</si>
  <si>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</si>
  <si>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</si>
  <si>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</si>
  <si>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</si>
  <si>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</si>
  <si>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</si>
  <si>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</si>
  <si>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</si>
  <si>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</si>
  <si>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</si>
  <si>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</si>
  <si>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</si>
  <si>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</si>
  <si>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</si>
  <si>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</si>
  <si>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</si>
  <si>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</si>
  <si>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</si>
  <si>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</si>
  <si>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</si>
  <si>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</si>
  <si>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</si>
  <si>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</si>
  <si>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</si>
  <si>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</si>
  <si>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</si>
  <si>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</si>
  <si>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</si>
  <si>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</si>
  <si>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</si>
  <si>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</si>
  <si>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</si>
  <si>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</si>
  <si>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</si>
  <si>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</si>
  <si>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</si>
  <si>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</si>
  <si>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</si>
  <si>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</si>
  <si>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</si>
  <si>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</si>
  <si>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</si>
  <si>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</si>
  <si>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</si>
  <si>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</si>
  <si>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</si>
  <si>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</si>
  <si>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</si>
  <si>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</si>
  <si>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</si>
  <si>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</si>
  <si>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</si>
  <si>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</si>
  <si>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</si>
  <si>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</si>
  <si>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</si>
  <si>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</si>
  <si>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</si>
  <si>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</si>
  <si>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</si>
  <si>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</si>
  <si>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</si>
  <si>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</si>
  <si>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</si>
  <si>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</si>
  <si>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</si>
  <si>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</si>
  <si>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</si>
  <si>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</si>
  <si>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</si>
  <si>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</si>
  <si>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</si>
  <si>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</si>
  <si>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</si>
  <si>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</si>
  <si>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</si>
  <si>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</si>
  <si>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</si>
  <si>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</si>
  <si>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</si>
  <si>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</si>
  <si>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</si>
  <si>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</si>
  <si>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</si>
  <si>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</si>
  <si>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</si>
  <si>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</si>
  <si>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</si>
  <si>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</si>
  <si>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</si>
  <si>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</si>
  <si>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</si>
  <si>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</si>
  <si>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</si>
  <si>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</si>
  <si>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</si>
  <si>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</si>
  <si>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</si>
  <si>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</si>
  <si>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</si>
  <si>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</si>
  <si>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</si>
  <si>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</si>
  <si>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</si>
  <si>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</si>
  <si>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</si>
  <si>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</si>
  <si>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</si>
  <si>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</si>
  <si>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</si>
  <si>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</si>
  <si>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</si>
  <si>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</si>
  <si>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</si>
  <si>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</si>
  <si>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</si>
  <si>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</si>
  <si>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</si>
  <si>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</si>
  <si>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</si>
  <si>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</si>
  <si>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</si>
  <si>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</si>
  <si>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</si>
  <si>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</si>
  <si>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</si>
  <si>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</si>
  <si>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</si>
  <si>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</si>
  <si>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</si>
  <si>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</si>
  <si>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</si>
  <si>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</si>
  <si>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</si>
  <si>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</si>
  <si>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</si>
  <si>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</si>
  <si>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</si>
  <si>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</si>
  <si>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</si>
  <si>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</si>
  <si>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</si>
  <si>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</si>
  <si>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</si>
  <si>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</si>
  <si>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</si>
  <si>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</si>
  <si>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</si>
  <si>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</si>
  <si>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</si>
  <si>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</si>
  <si>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</si>
  <si>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</si>
  <si>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</si>
  <si>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</si>
  <si>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</si>
  <si>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</si>
  <si>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</si>
  <si>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</si>
  <si>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</si>
  <si>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</si>
  <si>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</si>
  <si>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</si>
  <si>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</si>
  <si>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</si>
  <si>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</si>
  <si>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</si>
  <si>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</si>
  <si>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</si>
  <si>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</si>
  <si>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</si>
  <si>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</si>
  <si>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</si>
  <si>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</si>
  <si>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</si>
  <si>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</si>
  <si>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</si>
  <si>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</si>
  <si>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</si>
  <si>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</si>
  <si>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</si>
  <si>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</si>
  <si>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</si>
  <si>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</si>
  <si>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</si>
  <si>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</si>
  <si>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</si>
  <si>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</si>
  <si>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</si>
  <si>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</si>
  <si>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</si>
  <si>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</si>
  <si>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</si>
  <si>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</si>
  <si>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</si>
  <si>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</si>
  <si>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</si>
  <si>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</si>
  <si>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</si>
  <si>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</si>
  <si>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</si>
  <si>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</si>
  <si>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</si>
  <si>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</si>
  <si>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</si>
  <si>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</si>
  <si>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</si>
  <si>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</si>
  <si>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</si>
  <si>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</si>
  <si>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</si>
  <si>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</si>
  <si>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</si>
  <si>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</si>
  <si>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</si>
  <si>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</si>
  <si>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</si>
  <si>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</si>
  <si>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</si>
  <si>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</si>
  <si>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</si>
  <si>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</si>
  <si>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</si>
  <si>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</si>
  <si>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</si>
  <si>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</si>
  <si>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</si>
  <si>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</si>
  <si>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</si>
  <si>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</si>
  <si>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</si>
  <si>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</si>
  <si>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</si>
  <si>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</si>
  <si>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</si>
  <si>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</si>
  <si>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</si>
  <si>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</si>
  <si>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</si>
  <si>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</si>
  <si>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</si>
  <si>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</si>
  <si>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</si>
  <si>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</si>
  <si>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</si>
  <si>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</si>
  <si>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</si>
  <si>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</si>
  <si>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</si>
  <si>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</si>
  <si>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</si>
  <si>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</si>
  <si>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</si>
  <si>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</si>
  <si>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</si>
  <si>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</si>
  <si>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</si>
  <si>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</si>
  <si>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</si>
  <si>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</si>
  <si>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</si>
  <si>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</si>
  <si>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</si>
  <si>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</si>
  <si>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</si>
  <si>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</si>
  <si>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</si>
  <si>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</si>
  <si>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</si>
  <si>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</si>
  <si>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</si>
  <si>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</si>
  <si>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</si>
  <si>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</si>
  <si>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</si>
  <si>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</si>
  <si>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</si>
  <si>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</si>
  <si>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</si>
  <si>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</si>
  <si>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</si>
  <si>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</si>
  <si>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</si>
  <si>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</si>
  <si>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</si>
  <si>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</si>
  <si>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</si>
  <si>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</si>
  <si>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</si>
  <si>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</si>
  <si>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</si>
  <si>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</si>
  <si>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</si>
  <si>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</si>
  <si>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</si>
  <si>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</si>
  <si>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</si>
  <si>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</si>
  <si>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</si>
  <si>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</si>
  <si>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</si>
  <si>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</si>
  <si>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</si>
  <si>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</si>
  <si>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</si>
  <si>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</si>
  <si>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</si>
  <si>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</si>
  <si>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</si>
  <si>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</si>
  <si>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</si>
  <si>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</si>
  <si>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</si>
  <si>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</si>
  <si>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</si>
  <si>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</si>
  <si>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</si>
  <si>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</si>
  <si>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</si>
  <si>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</si>
  <si>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</si>
  <si>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</si>
  <si>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</si>
  <si>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</si>
  <si>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</si>
  <si>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</si>
  <si>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</si>
  <si>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</si>
  <si>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</si>
  <si>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</si>
  <si>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</si>
  <si>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</si>
  <si>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</si>
  <si>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</si>
  <si>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</si>
  <si>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</si>
  <si>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</si>
  <si>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</si>
  <si>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</si>
  <si>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</si>
  <si>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</si>
  <si>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</si>
  <si>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</si>
  <si>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</si>
  <si>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</si>
  <si>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</si>
  <si>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</si>
  <si>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</si>
  <si>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</si>
  <si>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</si>
  <si>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</si>
  <si>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</si>
  <si>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</si>
  <si>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</si>
  <si>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</si>
  <si>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</si>
  <si>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</si>
  <si>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</si>
  <si>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</si>
  <si>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</si>
  <si>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</si>
  <si>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</si>
  <si>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</si>
  <si>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</si>
  <si>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</si>
  <si>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</si>
  <si>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</si>
  <si>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</si>
  <si>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</si>
  <si>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</si>
  <si>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</si>
  <si>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</si>
  <si>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</si>
  <si>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</si>
  <si>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</si>
  <si>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</si>
  <si>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</si>
  <si>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</si>
  <si>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</si>
  <si>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</si>
  <si>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</si>
  <si>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</si>
  <si>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</si>
  <si>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</si>
  <si>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</si>
  <si>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</si>
  <si>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</si>
  <si>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</si>
  <si>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</si>
  <si>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</si>
  <si>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</si>
  <si>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</si>
  <si>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</si>
  <si>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</si>
  <si>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</si>
  <si>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</si>
  <si>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</si>
  <si>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</si>
  <si>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</si>
  <si>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</si>
  <si>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</si>
  <si>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</si>
  <si>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</si>
  <si>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</si>
  <si>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</si>
  <si>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</si>
  <si>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</si>
  <si>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</si>
  <si>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</si>
  <si>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</si>
  <si>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</si>
  <si>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</si>
  <si>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</si>
  <si>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</si>
  <si>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</si>
  <si>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</si>
  <si>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</si>
  <si>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</si>
  <si>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</si>
  <si>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</si>
  <si>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</si>
  <si>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</si>
  <si>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</si>
  <si>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</si>
  <si>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</si>
  <si>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</si>
  <si>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</si>
  <si>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</si>
  <si>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</si>
  <si>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</si>
  <si>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</si>
  <si>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</si>
  <si>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</si>
  <si>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</si>
  <si>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</si>
  <si>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</si>
  <si>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</si>
  <si>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</si>
  <si>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</si>
  <si>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</si>
  <si>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</si>
  <si>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</si>
  <si>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</si>
  <si>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</si>
  <si>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</si>
  <si>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</si>
  <si>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</si>
  <si>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</si>
  <si>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</si>
  <si>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</si>
  <si>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</si>
  <si>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</si>
  <si>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</si>
  <si>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</si>
  <si>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</si>
  <si>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</si>
  <si>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</si>
  <si>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</si>
  <si>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</si>
  <si>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</si>
  <si>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</si>
  <si>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</si>
  <si>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</si>
  <si>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</si>
  <si>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</si>
  <si>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</si>
  <si>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</si>
  <si>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</si>
  <si>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</si>
  <si>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</si>
  <si>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</si>
  <si>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</si>
  <si>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</si>
  <si>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</si>
  <si>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</si>
  <si>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</si>
  <si>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</si>
  <si>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</si>
  <si>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</si>
  <si>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</si>
  <si>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</si>
  <si>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</si>
  <si>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</si>
  <si>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</si>
  <si>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</si>
  <si>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</si>
  <si>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</si>
  <si>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</si>
  <si>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</si>
  <si>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</si>
  <si>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</si>
  <si>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</si>
  <si>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</si>
  <si>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</si>
  <si>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</si>
  <si>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</si>
  <si>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</si>
  <si>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</si>
  <si>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</si>
  <si>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</si>
  <si>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</si>
  <si>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</si>
  <si>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</si>
  <si>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</si>
  <si>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</si>
  <si>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</si>
  <si>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</si>
  <si>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</si>
  <si>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</si>
  <si>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</si>
  <si>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</si>
  <si>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</si>
  <si>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</si>
  <si>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</si>
  <si>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</si>
  <si>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</si>
  <si>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</si>
  <si>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</si>
  <si>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</si>
  <si>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</si>
  <si>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</si>
  <si>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</si>
  <si>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</si>
  <si>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</si>
  <si>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</si>
  <si>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</si>
  <si>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</si>
  <si>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</si>
  <si>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</si>
  <si>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</si>
  <si>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</si>
  <si>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</si>
  <si>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</si>
  <si>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</si>
  <si>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</si>
  <si>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</si>
  <si>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</si>
  <si>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</si>
  <si>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</si>
  <si>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</si>
  <si>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</si>
  <si>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</si>
  <si>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</si>
  <si>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</si>
  <si>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</si>
  <si>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</si>
  <si>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</si>
  <si>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</si>
  <si>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</si>
  <si>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</si>
  <si>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</si>
  <si>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</si>
  <si>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</si>
  <si>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</si>
  <si>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</si>
  <si>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</si>
  <si>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</si>
  <si>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</si>
  <si>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</si>
  <si>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</si>
  <si>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</si>
  <si>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</si>
  <si>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</si>
  <si>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</si>
  <si>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</si>
  <si>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</si>
  <si>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</si>
  <si>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</si>
  <si>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</si>
  <si>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</si>
  <si>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</si>
  <si>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</si>
  <si>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</si>
  <si>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</si>
  <si>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</si>
  <si>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</si>
  <si>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</si>
  <si>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</si>
  <si>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</si>
  <si>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</si>
  <si>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</si>
  <si>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</si>
  <si>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</si>
  <si>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</si>
  <si>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</si>
  <si>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</si>
  <si>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</si>
  <si>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</si>
  <si>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</si>
  <si>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</si>
  <si>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</si>
  <si>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</si>
  <si>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</si>
  <si>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</si>
  <si>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</si>
  <si>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</si>
  <si>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</si>
  <si>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</si>
  <si>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</si>
  <si>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</si>
  <si>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</si>
  <si>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</si>
  <si>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</si>
  <si>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</si>
  <si>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</si>
  <si>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</si>
  <si>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</si>
  <si>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</si>
  <si>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</si>
  <si>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</si>
  <si>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</si>
  <si>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</si>
  <si>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</si>
  <si>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</si>
  <si>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</si>
  <si>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</si>
  <si>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</si>
  <si>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</si>
  <si>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</si>
  <si>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</si>
  <si>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</si>
  <si>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</si>
  <si>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</si>
  <si>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</si>
  <si>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</si>
  <si>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</si>
  <si>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</si>
  <si>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</si>
  <si>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</si>
  <si>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</si>
  <si>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</si>
  <si>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</si>
  <si>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</si>
  <si>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</si>
  <si>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</si>
  <si>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</si>
  <si>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</si>
  <si>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</si>
  <si>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</si>
  <si>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</si>
  <si>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</si>
  <si>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</si>
  <si>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</si>
  <si>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</si>
  <si>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</si>
  <si>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</si>
  <si>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</si>
  <si>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</si>
  <si>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</si>
  <si>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</si>
  <si>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</si>
  <si>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</si>
  <si>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</si>
  <si>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</si>
  <si>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</si>
  <si>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</si>
  <si>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</si>
  <si>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</si>
  <si>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</si>
  <si>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</si>
  <si>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</si>
  <si>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</si>
  <si>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</si>
  <si>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</si>
  <si>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</si>
  <si>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</si>
  <si>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</si>
  <si>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</si>
  <si>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</si>
  <si>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</si>
  <si>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</si>
  <si>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</si>
  <si>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</si>
  <si>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</si>
  <si>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</si>
  <si>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</si>
  <si>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</si>
  <si>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</si>
  <si>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</si>
  <si>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</si>
  <si>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</si>
  <si>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</si>
  <si>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</si>
  <si>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</si>
  <si>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</si>
  <si>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</si>
  <si>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</si>
  <si>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</si>
  <si>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</si>
  <si>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</si>
  <si>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</si>
  <si>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</si>
  <si>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</si>
  <si>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</si>
  <si>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</si>
  <si>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</si>
  <si>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</si>
  <si>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</si>
  <si>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</si>
  <si>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</si>
  <si>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</si>
  <si>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</si>
  <si>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</si>
  <si>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</si>
  <si>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</si>
  <si>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</si>
  <si>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</si>
  <si>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</si>
  <si>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</si>
  <si>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</si>
  <si>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</si>
  <si>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</si>
  <si>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</si>
  <si>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</si>
  <si>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</si>
  <si>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</si>
  <si>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</si>
  <si>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</si>
  <si>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</si>
  <si>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</si>
  <si>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</si>
  <si>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</si>
  <si>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</si>
  <si>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</si>
  <si>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</si>
  <si>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</si>
  <si>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</si>
  <si>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</si>
  <si>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</si>
  <si>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</si>
  <si>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</si>
  <si>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</si>
  <si>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</si>
  <si>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</si>
  <si>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</si>
  <si>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</si>
  <si>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</si>
  <si>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</si>
  <si>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</si>
  <si>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</si>
  <si>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</si>
  <si>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</si>
  <si>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</si>
  <si>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</si>
  <si>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</si>
  <si>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</si>
  <si>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</si>
  <si>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</si>
  <si>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</si>
  <si>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</si>
  <si>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</si>
  <si>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</si>
  <si>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</si>
  <si>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</si>
  <si>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</si>
  <si>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</si>
  <si>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</si>
  <si>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</si>
  <si>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</si>
  <si>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</si>
  <si>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</si>
  <si>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</si>
  <si>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</si>
  <si>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</si>
  <si>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</si>
  <si>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</si>
  <si>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</si>
  <si>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</si>
  <si>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</si>
  <si>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</si>
  <si>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</si>
  <si>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</si>
  <si>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</si>
  <si>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</si>
  <si>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</si>
  <si>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</si>
  <si>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</si>
  <si>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</si>
  <si>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</si>
  <si>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</si>
  <si>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</si>
  <si>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</si>
  <si>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</si>
  <si>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</si>
  <si>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</si>
  <si>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</si>
  <si>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</si>
  <si>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</si>
  <si>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</si>
  <si>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</si>
  <si>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</si>
  <si>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</si>
  <si>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</si>
  <si>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</si>
  <si>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</si>
  <si>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</si>
  <si>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</si>
  <si>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</si>
  <si>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</si>
  <si>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</si>
  <si>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</si>
  <si>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</si>
  <si>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</si>
  <si>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</si>
  <si>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</si>
  <si>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</si>
  <si>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</si>
  <si>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</si>
  <si>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</si>
  <si>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</si>
  <si>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</si>
  <si>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</si>
  <si>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</si>
  <si>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</si>
  <si>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</si>
  <si>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</si>
  <si>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</si>
  <si>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</si>
  <si>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</si>
  <si>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</si>
  <si>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</si>
  <si>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</si>
  <si>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</si>
  <si>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</si>
  <si>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</si>
  <si>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</si>
  <si>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</si>
  <si>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</si>
  <si>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</si>
  <si>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</si>
  <si>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</si>
  <si>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</si>
  <si>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</si>
  <si>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</si>
  <si>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</si>
  <si>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</si>
  <si>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</si>
  <si>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</si>
  <si>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</si>
  <si>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</si>
  <si>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</si>
  <si>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</si>
  <si>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</si>
  <si>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</si>
  <si>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</si>
  <si>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</si>
  <si>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</si>
  <si>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</si>
  <si>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</si>
  <si>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</si>
  <si>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</si>
  <si>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</si>
  <si>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</si>
  <si>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</si>
  <si>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</si>
  <si>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</si>
  <si>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</si>
  <si>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</si>
  <si>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</si>
  <si>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</si>
  <si>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</si>
  <si>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</si>
  <si>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</si>
  <si>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</si>
  <si>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</si>
  <si>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</si>
  <si>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</si>
  <si>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</si>
  <si>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</si>
  <si>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</si>
  <si>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</si>
  <si>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</si>
  <si>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</si>
  <si>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</si>
  <si>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</si>
  <si>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</si>
  <si>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</si>
  <si>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</si>
  <si>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</si>
  <si>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</si>
  <si>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</si>
  <si>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</si>
  <si>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</si>
  <si>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</si>
  <si>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</si>
  <si>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</si>
  <si>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</si>
  <si>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</si>
  <si>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</si>
  <si>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</si>
  <si>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</si>
  <si>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</si>
  <si>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</si>
  <si>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</si>
  <si>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</si>
  <si>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</si>
  <si>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</si>
  <si>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</si>
  <si>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</si>
  <si>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</si>
  <si>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</si>
  <si>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</si>
  <si>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</si>
  <si>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</si>
  <si>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</si>
  <si>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</si>
  <si>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</si>
  <si>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</si>
  <si>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</si>
  <si>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</si>
  <si>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</si>
  <si>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</si>
  <si>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</si>
  <si>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</si>
  <si>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</si>
  <si>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</si>
  <si>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</si>
  <si>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</si>
  <si>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</si>
  <si>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</si>
  <si>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</si>
  <si>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</si>
  <si>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</si>
  <si>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</si>
  <si>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</si>
  <si>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</si>
  <si>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</si>
  <si>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</si>
  <si>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</si>
  <si>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</si>
  <si>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</si>
  <si>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</si>
  <si>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</si>
  <si>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</si>
  <si>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</si>
  <si>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</si>
  <si>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</si>
  <si>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</si>
  <si>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</si>
  <si>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</si>
  <si>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</si>
  <si>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</si>
  <si>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</si>
  <si>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</si>
  <si>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</si>
  <si>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</si>
  <si>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</si>
  <si>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</si>
  <si>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</si>
  <si>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</si>
  <si>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</si>
  <si>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</si>
  <si>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</si>
  <si>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</si>
  <si>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</si>
  <si>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</si>
  <si>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</si>
  <si>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</si>
  <si>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</si>
  <si>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</si>
  <si>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</si>
  <si>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</si>
  <si>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</si>
  <si>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</si>
  <si>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</si>
  <si>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</si>
  <si>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</si>
  <si>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</si>
  <si>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</si>
  <si>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</si>
  <si>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</si>
  <si>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</si>
  <si>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</si>
  <si>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</si>
  <si>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</si>
  <si>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</si>
  <si>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</si>
  <si>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</si>
  <si>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</si>
  <si>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</si>
  <si>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</si>
  <si>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</si>
  <si>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</si>
  <si>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</si>
  <si>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</si>
  <si>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</si>
  <si>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</si>
  <si>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</si>
  <si>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</si>
  <si>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</si>
  <si>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</si>
  <si>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</si>
  <si>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</si>
  <si>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</si>
  <si>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</si>
  <si>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</si>
  <si>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</si>
  <si>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</si>
  <si>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</si>
  <si>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</si>
  <si>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</si>
  <si>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</si>
  <si>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</si>
  <si>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</si>
  <si>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</si>
  <si>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</si>
  <si>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</si>
  <si>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</si>
  <si>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</si>
  <si>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</si>
  <si>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</si>
  <si>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</si>
  <si>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</si>
  <si>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</si>
  <si>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</si>
  <si>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</si>
  <si>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</si>
  <si>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</si>
  <si>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</si>
  <si>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</si>
  <si>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</si>
  <si>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</si>
  <si>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</si>
  <si>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</si>
  <si>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</si>
  <si>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</si>
  <si>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</si>
  <si>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</si>
  <si>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</si>
  <si>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</si>
  <si>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</si>
  <si>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</si>
  <si>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</si>
  <si>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</si>
  <si>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</si>
  <si>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</si>
  <si>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</si>
  <si>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</si>
  <si>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</si>
  <si>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</si>
  <si>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</si>
  <si>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</si>
  <si>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</si>
  <si>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</si>
  <si>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</si>
  <si>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</si>
  <si>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</si>
  <si>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</si>
  <si>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</si>
  <si>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</si>
  <si>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</si>
  <si>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</si>
  <si>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</si>
  <si>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</si>
  <si>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</si>
  <si>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</si>
  <si>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</si>
  <si>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</si>
  <si>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</si>
  <si>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</si>
  <si>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</si>
  <si>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</si>
  <si>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</si>
  <si>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</si>
  <si>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</si>
  <si>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</si>
  <si>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</si>
  <si>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</si>
  <si>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</si>
  <si>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</si>
  <si>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</si>
  <si>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</si>
  <si>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</si>
  <si>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</si>
  <si>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</si>
  <si>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</si>
  <si>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</si>
  <si>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</si>
  <si>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</si>
  <si>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</si>
  <si>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</si>
  <si>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</si>
  <si>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</si>
  <si>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</si>
  <si>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</si>
  <si>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</si>
  <si>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</si>
  <si>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</si>
  <si>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</si>
  <si>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</si>
  <si>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</si>
  <si>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</si>
  <si>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</si>
  <si>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</si>
  <si>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</si>
  <si>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</si>
  <si>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</si>
  <si>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</si>
  <si>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</si>
  <si>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</si>
  <si>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</si>
  <si>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</si>
  <si>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</si>
  <si>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</si>
  <si>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</si>
  <si>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</si>
  <si>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</si>
  <si>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</si>
  <si>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</si>
  <si>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</si>
  <si>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</si>
  <si>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</si>
  <si>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</si>
  <si>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</si>
  <si>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</si>
  <si>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</si>
  <si>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</si>
  <si>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</si>
  <si>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</si>
  <si>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</si>
  <si>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</si>
  <si>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</si>
  <si>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</si>
  <si>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</si>
  <si>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</si>
  <si>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</si>
  <si>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</si>
  <si>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</si>
  <si>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</si>
  <si>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</si>
  <si>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</si>
  <si>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</si>
  <si>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</si>
  <si>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</si>
  <si>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</si>
  <si>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</si>
  <si>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</si>
  <si>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</si>
  <si>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</si>
  <si>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</si>
  <si>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</si>
  <si>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</si>
  <si>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</si>
  <si>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</si>
  <si>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</si>
  <si>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</si>
  <si>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</si>
  <si>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</si>
  <si>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</si>
  <si>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</si>
  <si>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</si>
  <si>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</si>
  <si>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</si>
  <si>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</si>
  <si>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</si>
  <si>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</si>
  <si>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</si>
  <si>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</si>
  <si>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</si>
  <si>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</si>
  <si>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</si>
  <si>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</si>
  <si>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</si>
  <si>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</si>
  <si>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</si>
  <si>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</si>
  <si>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</si>
  <si>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</si>
  <si>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</si>
  <si>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</si>
  <si>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</si>
  <si>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</si>
  <si>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</si>
  <si>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</si>
  <si>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</si>
  <si>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</si>
  <si>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</si>
  <si>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</si>
  <si>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</si>
  <si>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</si>
  <si>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</si>
  <si>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</si>
  <si>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</si>
  <si>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</si>
  <si>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</si>
  <si>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</si>
  <si>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</si>
  <si>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</si>
  <si>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</si>
  <si>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</si>
  <si>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</si>
  <si>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</si>
  <si>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</si>
  <si>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</si>
  <si>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</si>
  <si>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</si>
  <si>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</si>
  <si>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</si>
  <si>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</si>
  <si>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</si>
  <si>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</si>
  <si>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</si>
  <si>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</si>
  <si>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</si>
  <si>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</si>
  <si>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</si>
  <si>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</si>
  <si>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</si>
  <si>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</si>
  <si>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</si>
  <si>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</si>
  <si>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</si>
  <si>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</si>
  <si>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</si>
  <si>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</si>
  <si>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</si>
  <si>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</si>
  <si>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</si>
  <si>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</si>
  <si>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</si>
  <si>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</si>
  <si>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</si>
  <si>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</si>
  <si>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</si>
  <si>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</si>
  <si>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</si>
  <si>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</si>
  <si>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</si>
  <si>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</si>
  <si>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</si>
  <si>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</si>
  <si>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</si>
  <si>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</si>
  <si>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</si>
  <si>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</si>
  <si>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</si>
  <si>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</si>
  <si>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</si>
  <si>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</si>
  <si>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</si>
  <si>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</si>
  <si>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</si>
  <si>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</si>
  <si>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</si>
  <si>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</si>
  <si>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</si>
  <si>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</si>
  <si>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</si>
  <si>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</si>
  <si>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</si>
  <si>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</si>
  <si>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</si>
  <si>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</si>
  <si>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</si>
  <si>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</si>
  <si>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</si>
  <si>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</si>
  <si>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</si>
  <si>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</si>
  <si>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</si>
  <si>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</si>
  <si>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</si>
  <si>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</si>
  <si>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</si>
  <si>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</si>
  <si>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</si>
  <si>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</si>
  <si>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</si>
  <si>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</si>
  <si>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</si>
  <si>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</si>
  <si>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</si>
  <si>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</si>
  <si>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</si>
  <si>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</si>
  <si>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</si>
  <si>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</si>
  <si>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</si>
  <si>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</si>
  <si>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</si>
  <si>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</si>
  <si>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</si>
  <si>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</si>
  <si>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</si>
  <si>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</si>
  <si>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</si>
  <si>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</si>
  <si>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</si>
  <si>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</si>
  <si>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</si>
  <si>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</si>
  <si>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</si>
  <si>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</si>
  <si>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</si>
  <si>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</si>
  <si>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</si>
  <si>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</si>
  <si>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</si>
  <si>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</si>
  <si>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</si>
  <si>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</si>
  <si>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</si>
  <si>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</si>
  <si>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</si>
  <si>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</si>
  <si>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</si>
  <si>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</si>
  <si>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</si>
  <si>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</si>
  <si>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</si>
  <si>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</si>
  <si>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</si>
  <si>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</si>
  <si>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</si>
  <si>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</si>
  <si>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</si>
  <si>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</si>
  <si>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</si>
  <si>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</si>
  <si>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</si>
  <si>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</si>
  <si>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</si>
  <si>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</si>
  <si>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</si>
  <si>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</si>
  <si>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</si>
  <si>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</si>
  <si>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</si>
  <si>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</si>
  <si>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</si>
  <si>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</si>
  <si>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</si>
  <si>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</si>
  <si>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</si>
  <si>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</si>
  <si>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</si>
  <si>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</si>
  <si>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</si>
  <si>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</si>
  <si>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</si>
  <si>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</si>
  <si>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</si>
  <si>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</si>
  <si>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</si>
  <si>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</si>
  <si>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</si>
  <si>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</si>
  <si>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</si>
  <si>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</si>
  <si>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</si>
  <si>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</si>
  <si>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</si>
  <si>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</si>
  <si>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</si>
  <si>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</si>
  <si>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</si>
  <si>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</si>
  <si>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</si>
  <si>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</si>
  <si>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</si>
  <si>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</si>
  <si>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</si>
  <si>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</si>
  <si>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</si>
  <si>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</si>
  <si>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</si>
  <si>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</si>
  <si>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</si>
  <si>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</si>
  <si>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</si>
  <si>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</si>
  <si>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</si>
  <si>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</si>
  <si>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</si>
  <si>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</si>
  <si>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</si>
  <si>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</si>
  <si>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</si>
  <si>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</si>
  <si>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</si>
  <si>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</si>
  <si>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</si>
  <si>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</si>
  <si>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</si>
  <si>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</si>
  <si>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</si>
  <si>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</si>
  <si>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</si>
  <si>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</si>
  <si>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</si>
  <si>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</si>
  <si>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</si>
  <si>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</si>
  <si>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</si>
  <si>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</si>
  <si>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</si>
  <si>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</si>
  <si>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</si>
  <si>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</si>
  <si>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</si>
  <si>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</si>
  <si>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</si>
  <si>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</si>
  <si>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</si>
  <si>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</si>
  <si>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</si>
  <si>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</si>
  <si>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</si>
  <si>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</si>
  <si>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</si>
  <si>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</si>
  <si>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</si>
  <si>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</si>
  <si>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</si>
  <si>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</si>
  <si>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</si>
  <si>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</si>
  <si>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</si>
  <si>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</si>
  <si>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</si>
  <si>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</si>
  <si>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</si>
  <si>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</si>
  <si>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</si>
  <si>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</si>
  <si>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</si>
  <si>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</si>
  <si>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</si>
  <si>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</si>
  <si>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</si>
  <si>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</si>
  <si>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</si>
  <si>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</si>
  <si>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</si>
  <si>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</si>
  <si>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</si>
  <si>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</si>
  <si>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</si>
  <si>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</si>
  <si>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</si>
  <si>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</si>
  <si>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</si>
  <si>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</si>
  <si>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</si>
  <si>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</si>
  <si>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</si>
  <si>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</si>
  <si>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</si>
  <si>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</si>
  <si>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</si>
  <si>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</si>
  <si>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</si>
  <si>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</si>
  <si>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</si>
  <si>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</si>
  <si>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</si>
  <si>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</si>
  <si>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</si>
  <si>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</si>
  <si>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</si>
  <si>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</si>
  <si>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</si>
  <si>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</si>
  <si>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</si>
  <si>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</si>
  <si>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</si>
  <si>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</si>
  <si>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</si>
  <si>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</si>
  <si>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</si>
  <si>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</si>
  <si>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</si>
  <si>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</si>
  <si>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</si>
  <si>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</si>
  <si>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</si>
  <si>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</si>
  <si>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</si>
  <si>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</si>
  <si>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</si>
  <si>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</si>
  <si>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</si>
  <si>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</si>
  <si>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</si>
  <si>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</si>
  <si>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</si>
  <si>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</si>
  <si>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</si>
  <si>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</si>
  <si>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</si>
  <si>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</si>
  <si>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</si>
  <si>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</si>
  <si>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</si>
  <si>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</si>
  <si>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</si>
  <si>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</si>
  <si>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</si>
  <si>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</si>
  <si>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</si>
  <si>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</si>
  <si>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</si>
  <si>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</si>
  <si>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</si>
  <si>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</si>
  <si>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</si>
  <si>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</si>
  <si>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</si>
  <si>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</si>
  <si>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</si>
  <si>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</si>
  <si>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</si>
  <si>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</si>
  <si>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</si>
  <si>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</si>
  <si>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</si>
  <si>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</si>
  <si>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</si>
  <si>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</si>
  <si>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</si>
  <si>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</si>
  <si>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</si>
  <si>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</si>
  <si>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</si>
  <si>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</si>
  <si>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</si>
  <si>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</si>
  <si>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</si>
  <si>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</si>
  <si>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</si>
  <si>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</si>
  <si>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</si>
  <si>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</si>
  <si>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</si>
  <si>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</si>
  <si>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</si>
  <si>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</si>
  <si>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</si>
  <si>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</si>
  <si>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</si>
  <si>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</si>
  <si>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</si>
  <si>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</si>
  <si>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</si>
  <si>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</si>
  <si>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</si>
  <si>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</si>
  <si>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</si>
  <si>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</si>
  <si>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</si>
  <si>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</si>
  <si>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</si>
  <si>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</si>
  <si>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</si>
  <si>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</si>
  <si>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</si>
  <si>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</si>
  <si>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</si>
  <si>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</si>
  <si>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</si>
  <si>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</si>
  <si>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</si>
  <si>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</si>
  <si>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</si>
  <si>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</si>
  <si>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</si>
  <si>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</si>
  <si>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</si>
  <si>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</si>
  <si>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</si>
  <si>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</si>
  <si>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</si>
  <si>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</si>
  <si>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</si>
  <si>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</si>
  <si>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</si>
  <si>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</si>
  <si>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</si>
  <si>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</si>
  <si>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</si>
  <si>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</si>
  <si>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</si>
  <si>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</si>
  <si>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</si>
  <si>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</si>
  <si>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</si>
  <si>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</si>
  <si>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</si>
  <si>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</si>
  <si>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</si>
  <si>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</si>
  <si>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</si>
  <si>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</si>
  <si>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</si>
  <si>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</si>
  <si>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</si>
  <si>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</si>
  <si>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</si>
  <si>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</si>
  <si>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</si>
  <si>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</si>
  <si>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</si>
  <si>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</si>
  <si>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</si>
  <si>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</si>
  <si>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</si>
  <si>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</si>
  <si>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</si>
  <si>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</si>
  <si>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</si>
  <si>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</si>
  <si>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</si>
  <si>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</si>
  <si>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</si>
  <si>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</si>
  <si>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</si>
  <si>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</si>
  <si>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</si>
  <si>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</si>
  <si>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</si>
  <si>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</si>
  <si>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</si>
  <si>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</si>
  <si>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</si>
  <si>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</si>
  <si>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</si>
  <si>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</si>
  <si>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</si>
  <si>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</si>
  <si>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</si>
  <si>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</si>
  <si>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</si>
  <si>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</si>
  <si>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</si>
  <si>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</si>
  <si>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</si>
  <si>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</si>
  <si>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</si>
  <si>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</si>
  <si>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</si>
  <si>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</si>
  <si>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</si>
  <si>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</si>
  <si>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</si>
  <si>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</si>
  <si>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</si>
  <si>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</si>
  <si>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</si>
  <si>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</si>
  <si>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</si>
  <si>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</si>
  <si>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</si>
  <si>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</si>
  <si>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</si>
  <si>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</si>
  <si>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</si>
  <si>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</si>
  <si>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</si>
  <si>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</si>
  <si>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</si>
  <si>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</si>
  <si>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</si>
  <si>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</si>
  <si>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</si>
  <si>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</si>
  <si>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</si>
  <si>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</si>
  <si>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</si>
  <si>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</si>
  <si>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</si>
  <si>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</si>
  <si>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</si>
  <si>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</si>
  <si>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</si>
  <si>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</si>
  <si>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</si>
  <si>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</si>
  <si>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</si>
  <si>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</si>
  <si>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</si>
  <si>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</si>
  <si>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</si>
  <si>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</si>
  <si>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</si>
  <si>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</si>
  <si>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</si>
  <si>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</si>
  <si>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</si>
  <si>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</si>
  <si>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</si>
  <si>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</si>
  <si>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</si>
  <si>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</si>
  <si>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</si>
  <si>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</si>
  <si>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</si>
  <si>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</si>
  <si>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</si>
  <si>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</si>
  <si>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</si>
  <si>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</si>
  <si>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</si>
  <si>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</si>
  <si>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</si>
  <si>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</si>
  <si>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</si>
  <si>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</si>
  <si>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</si>
  <si>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</si>
  <si>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</si>
  <si>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</si>
  <si>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</si>
  <si>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</si>
  <si>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</si>
  <si>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</si>
  <si>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</si>
  <si>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</si>
  <si>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</si>
  <si>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</si>
  <si>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</si>
  <si>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</si>
  <si>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</si>
  <si>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</si>
  <si>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</si>
  <si>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</si>
  <si>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</si>
  <si>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</si>
  <si>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</si>
  <si>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</si>
  <si>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</si>
  <si>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</si>
  <si>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</si>
  <si>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</si>
  <si>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</si>
  <si>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</si>
  <si>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</si>
  <si>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</si>
  <si>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</si>
  <si>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</si>
  <si>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</si>
  <si>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</si>
  <si>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</si>
  <si>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</si>
  <si>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</si>
  <si>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</si>
  <si>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</si>
  <si>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</si>
  <si>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</si>
  <si>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</si>
  <si>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</si>
  <si>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</si>
  <si>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</si>
  <si>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</si>
  <si>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</si>
  <si>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</si>
  <si>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</si>
  <si>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</si>
  <si>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</si>
  <si>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</si>
  <si>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</si>
  <si>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</si>
  <si>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</si>
  <si>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</si>
  <si>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</si>
  <si>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</si>
  <si>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</si>
  <si>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</si>
  <si>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</si>
  <si>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</si>
  <si>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</si>
  <si>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</si>
  <si>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</si>
  <si>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</si>
  <si>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</si>
  <si>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</si>
  <si>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</si>
  <si>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</si>
  <si>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</si>
  <si>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</si>
  <si>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</si>
  <si>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</si>
  <si>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</si>
  <si>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</si>
  <si>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</si>
  <si>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</si>
  <si>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</si>
  <si>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</si>
  <si>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</si>
  <si>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</si>
  <si>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</si>
  <si>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</si>
  <si>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</si>
  <si>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</si>
  <si>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</si>
  <si>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</si>
  <si>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</si>
  <si>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</si>
  <si>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</si>
  <si>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</si>
  <si>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</si>
  <si>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</si>
  <si>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</si>
  <si>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</si>
  <si>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</si>
  <si>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</si>
  <si>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</si>
  <si>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</si>
  <si>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</si>
  <si>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</si>
  <si>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</si>
  <si>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</si>
  <si>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</si>
  <si>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</si>
  <si>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</si>
  <si>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</si>
  <si>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</si>
  <si>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</si>
  <si>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</si>
  <si>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</si>
  <si>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</si>
  <si>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</si>
  <si>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</si>
  <si>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</si>
  <si>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</si>
  <si>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</si>
  <si>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</si>
  <si>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</si>
  <si>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</si>
  <si>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</si>
  <si>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</si>
  <si>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</si>
  <si>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</si>
  <si>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</si>
  <si>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</si>
  <si>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</si>
  <si>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</si>
  <si>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</si>
  <si>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</si>
  <si>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</si>
  <si>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</si>
  <si>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</si>
  <si>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</si>
  <si>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</si>
  <si>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</si>
  <si>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</si>
  <si>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</si>
  <si>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</si>
  <si>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</si>
  <si>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</si>
  <si>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</si>
  <si>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</si>
  <si>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</si>
  <si>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</si>
  <si>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</si>
  <si>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</si>
  <si>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</si>
  <si>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</si>
  <si>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</si>
  <si>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</si>
  <si>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</si>
  <si>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</si>
  <si>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</si>
  <si>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</si>
  <si>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</si>
  <si>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</si>
  <si>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</si>
  <si>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</si>
  <si>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</si>
  <si>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</si>
  <si>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</si>
  <si>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</si>
  <si>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</si>
  <si>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</si>
  <si>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</si>
  <si>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</si>
  <si>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</si>
  <si>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</si>
  <si>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</si>
  <si>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</si>
  <si>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</si>
  <si>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</si>
  <si>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</si>
  <si>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</si>
  <si>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</si>
  <si>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</si>
  <si>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</si>
  <si>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</si>
  <si>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</si>
  <si>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</si>
  <si>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</si>
  <si>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</si>
  <si>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</si>
  <si>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</si>
  <si>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</si>
  <si>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</si>
  <si>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</si>
  <si>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</si>
  <si>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</si>
  <si>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</si>
  <si>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</si>
  <si>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</si>
  <si>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</si>
  <si>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</si>
  <si>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</si>
  <si>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</si>
  <si>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</si>
  <si>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</si>
  <si>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</si>
  <si>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</si>
  <si>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</si>
  <si>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</si>
  <si>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</si>
  <si>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</si>
  <si>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</si>
  <si>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</si>
  <si>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</si>
  <si>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</si>
  <si>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</si>
  <si>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</si>
  <si>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</si>
  <si>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</si>
  <si>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</si>
  <si>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</si>
  <si>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</si>
  <si>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</si>
  <si>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</si>
  <si>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</si>
  <si>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</si>
  <si>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</si>
  <si>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</si>
  <si>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</si>
  <si>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</si>
  <si>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</si>
  <si>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</si>
  <si>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</si>
  <si>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</si>
  <si>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</si>
  <si>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</si>
  <si>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</si>
  <si>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</si>
  <si>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</si>
  <si>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</si>
  <si>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</si>
  <si>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</si>
  <si>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</si>
  <si>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</si>
  <si>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</si>
  <si>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</si>
  <si>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</si>
  <si>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</si>
  <si>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</si>
  <si>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</si>
  <si>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</si>
  <si>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</si>
  <si>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</si>
  <si>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</si>
  <si>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</si>
  <si>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</si>
  <si>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</si>
  <si>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</si>
  <si>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</si>
  <si>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</si>
  <si>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</si>
  <si>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</si>
  <si>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</si>
  <si>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</si>
  <si>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</si>
  <si>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</si>
  <si>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</si>
  <si>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</si>
  <si>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</si>
  <si>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</si>
  <si>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</si>
  <si>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</si>
  <si>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</si>
  <si>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</si>
  <si>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</si>
  <si>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</si>
  <si>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</si>
  <si>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</si>
  <si>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</si>
  <si>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</si>
  <si>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</si>
  <si>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</si>
  <si>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</si>
  <si>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</si>
  <si>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</si>
  <si>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</si>
  <si>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</si>
  <si>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</si>
  <si>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</si>
  <si>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</si>
  <si>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</si>
  <si>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</si>
  <si>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</si>
  <si>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</si>
  <si>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</si>
  <si>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</si>
  <si>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</si>
  <si>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</si>
  <si>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</si>
  <si>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</si>
  <si>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</si>
  <si>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</si>
  <si>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</si>
  <si>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</si>
  <si>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</si>
  <si>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</si>
  <si>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</si>
  <si>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</si>
  <si>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</si>
  <si>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</si>
  <si>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</si>
  <si>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</si>
  <si>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</si>
  <si>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</si>
  <si>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</si>
  <si>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</si>
  <si>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</si>
  <si>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</si>
  <si>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</si>
  <si>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</si>
  <si>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</si>
  <si>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</si>
  <si>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</si>
  <si>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</si>
  <si>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</si>
  <si>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</si>
  <si>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</si>
  <si>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</si>
  <si>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</si>
  <si>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</si>
  <si>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</si>
  <si>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</si>
  <si>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</si>
  <si>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</si>
  <si>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</si>
  <si>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</si>
  <si>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</si>
  <si>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</si>
  <si>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</si>
  <si>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</si>
  <si>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</si>
  <si>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</si>
  <si>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</si>
  <si>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</si>
  <si>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</si>
  <si>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</si>
  <si>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</si>
  <si>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</si>
  <si>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</si>
  <si>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</si>
  <si>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</si>
  <si>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</si>
  <si>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</si>
  <si>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</si>
  <si>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</si>
  <si>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</si>
  <si>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</si>
  <si>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</si>
  <si>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</si>
  <si>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</si>
  <si>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</si>
  <si>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</si>
  <si>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</si>
  <si>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</si>
  <si>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</si>
  <si>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</si>
  <si>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</si>
  <si>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</si>
  <si>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</si>
  <si>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</si>
  <si>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</si>
  <si>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</si>
  <si>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</si>
  <si>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</si>
  <si>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</si>
  <si>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</si>
  <si>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</si>
  <si>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</si>
  <si>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</si>
  <si>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</si>
  <si>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</si>
  <si>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</si>
  <si>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</si>
  <si>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</si>
  <si>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</si>
  <si>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</si>
  <si>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</si>
  <si>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</si>
  <si>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</si>
  <si>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</si>
  <si>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</si>
  <si>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</si>
  <si>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</si>
  <si>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</si>
  <si>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</si>
  <si>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</si>
  <si>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</si>
  <si>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</si>
  <si>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</si>
  <si>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</si>
  <si>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</si>
  <si>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</si>
  <si>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</si>
  <si>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</si>
  <si>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</si>
  <si>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</si>
  <si>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</si>
  <si>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</si>
  <si>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</si>
  <si>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</si>
  <si>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</si>
  <si>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</si>
  <si>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</si>
  <si>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</si>
  <si>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</si>
  <si>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</si>
  <si>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</si>
  <si>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</si>
  <si>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</si>
  <si>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</si>
  <si>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</si>
  <si>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</si>
  <si>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</si>
  <si>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</si>
  <si>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</si>
  <si>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</si>
  <si>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</si>
  <si>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</si>
  <si>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</si>
  <si>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</si>
  <si>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</si>
  <si>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</si>
  <si>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</si>
  <si>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</si>
  <si>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</si>
  <si>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</si>
  <si>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</si>
  <si>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</si>
  <si>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</si>
  <si>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</si>
  <si>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</si>
  <si>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</si>
  <si>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</si>
  <si>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</si>
  <si>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</si>
  <si>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</si>
  <si>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</si>
  <si>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</si>
  <si>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</si>
  <si>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</si>
  <si>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</si>
  <si>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</si>
  <si>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</si>
  <si>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</si>
  <si>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</si>
  <si>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</si>
  <si>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</si>
  <si>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</si>
  <si>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</si>
  <si>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</si>
  <si>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</si>
  <si>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</si>
  <si>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</si>
  <si>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</si>
  <si>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</si>
  <si>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</si>
  <si>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</si>
  <si>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</si>
  <si>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</si>
  <si>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</si>
  <si>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</si>
  <si>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</si>
  <si>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</si>
  <si>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</si>
  <si>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</si>
  <si>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</si>
  <si>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</si>
  <si>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</si>
  <si>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</si>
  <si>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</si>
  <si>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</si>
  <si>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</si>
  <si>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</si>
  <si>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</si>
  <si>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</si>
  <si>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</si>
  <si>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</si>
  <si>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</si>
  <si>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</si>
  <si>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</si>
  <si>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</si>
  <si>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</si>
  <si>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</si>
  <si>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</si>
  <si>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</si>
  <si>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</si>
  <si>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</si>
  <si>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</si>
  <si>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</si>
  <si>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</si>
  <si>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</si>
  <si>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</si>
  <si>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</si>
  <si>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</si>
  <si>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</si>
  <si>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</si>
  <si>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</si>
  <si>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</si>
  <si>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</si>
  <si>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</si>
  <si>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</si>
  <si>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</si>
  <si>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</si>
  <si>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</si>
  <si>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</si>
  <si>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</si>
  <si>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</si>
  <si>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</si>
  <si>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</si>
  <si>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</si>
  <si>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</si>
  <si>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</si>
  <si>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</si>
  <si>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</si>
  <si>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</si>
  <si>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</si>
  <si>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</si>
  <si>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</si>
  <si>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</si>
  <si>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</si>
  <si>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</si>
  <si>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</si>
  <si>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</si>
  <si>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</si>
  <si>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</si>
  <si>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</si>
  <si>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</si>
  <si>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</si>
  <si>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</si>
  <si>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</si>
  <si>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</si>
  <si>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</si>
  <si>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</si>
  <si>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</si>
  <si>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</si>
  <si>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</si>
  <si>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</si>
  <si>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</si>
  <si>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</si>
  <si>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</si>
  <si>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</si>
  <si>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</si>
  <si>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</si>
  <si>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</si>
  <si>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</si>
  <si>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</si>
  <si>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</si>
  <si>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</si>
  <si>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</si>
  <si>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</si>
  <si>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</si>
  <si>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</si>
  <si>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</si>
  <si>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</si>
  <si>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</si>
  <si>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</si>
  <si>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</si>
  <si>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</si>
  <si>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</si>
  <si>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</si>
  <si>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</si>
  <si>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</si>
  <si>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</si>
  <si>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</si>
  <si>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</si>
  <si>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</si>
  <si>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</si>
  <si>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</si>
  <si>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</si>
  <si>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</si>
  <si>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</si>
  <si>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</si>
  <si>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</si>
  <si>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</si>
  <si>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</si>
  <si>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</si>
  <si>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</si>
  <si>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</si>
  <si>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</si>
  <si>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</si>
  <si>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</si>
  <si>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</si>
  <si>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</si>
  <si>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</si>
  <si>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</si>
  <si>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</si>
  <si>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</si>
  <si>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</si>
  <si>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</si>
  <si>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</si>
  <si>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</si>
  <si>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</si>
  <si>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</si>
  <si>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</si>
  <si>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</si>
  <si>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</si>
  <si>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</si>
  <si>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</si>
  <si>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</si>
  <si>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</si>
  <si>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</si>
  <si>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</si>
  <si>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</si>
  <si>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</si>
  <si>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</si>
  <si>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</si>
  <si>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</si>
  <si>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</si>
  <si>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</si>
  <si>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</si>
  <si>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</si>
  <si>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</si>
  <si>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</si>
  <si>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</si>
  <si>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</si>
  <si>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</si>
  <si>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</si>
  <si>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</si>
  <si>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</si>
  <si>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</si>
  <si>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</si>
  <si>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</si>
  <si>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</si>
  <si>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</si>
  <si>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</si>
  <si>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</si>
  <si>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</si>
  <si>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</si>
  <si>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</si>
  <si>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</si>
  <si>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</si>
  <si>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</si>
  <si>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</si>
  <si>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</si>
  <si>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</si>
  <si>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</si>
  <si>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</si>
  <si>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</si>
  <si>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</si>
  <si>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</si>
  <si>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</si>
  <si>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</si>
  <si>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</si>
  <si>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</si>
  <si>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</si>
  <si>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</si>
  <si>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</si>
  <si>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</si>
  <si>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</si>
  <si>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</si>
  <si>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</si>
  <si>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</si>
  <si>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</si>
  <si>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</si>
  <si>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</si>
  <si>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</si>
  <si>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</si>
  <si>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</si>
  <si>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</si>
  <si>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</si>
  <si>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</si>
  <si>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</si>
  <si>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</si>
  <si>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</si>
  <si>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</si>
  <si>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</si>
  <si>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</si>
  <si>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</si>
  <si>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</si>
  <si>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</si>
  <si>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</si>
  <si>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</si>
  <si>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</si>
  <si>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</si>
  <si>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</si>
  <si>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</si>
  <si>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</si>
  <si>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</si>
  <si>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</si>
  <si>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</si>
  <si>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</si>
  <si>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</si>
  <si>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</si>
  <si>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</si>
  <si>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</si>
  <si>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</si>
  <si>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</si>
  <si>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</si>
  <si>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</si>
  <si>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</si>
  <si>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</si>
  <si>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</si>
  <si>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</si>
  <si>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</si>
  <si>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</si>
  <si>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</si>
  <si>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</si>
  <si>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</si>
  <si>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</si>
  <si>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</si>
  <si>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</si>
  <si>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</si>
  <si>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</si>
  <si>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</si>
  <si>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</si>
  <si>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</si>
  <si>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</si>
  <si>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</si>
  <si>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</si>
  <si>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</si>
  <si>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</si>
  <si>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</si>
  <si>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</si>
  <si>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</si>
  <si>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</si>
  <si>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</si>
  <si>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</si>
  <si>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</si>
  <si>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</si>
  <si>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</si>
  <si>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</si>
  <si>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</si>
  <si>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</si>
  <si>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</si>
  <si>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</si>
  <si>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</si>
  <si>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</si>
  <si>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</si>
  <si>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</si>
  <si>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</si>
  <si>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</si>
  <si>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</si>
  <si>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</si>
  <si>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</si>
  <si>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</si>
  <si>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</si>
  <si>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</si>
  <si>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</si>
  <si>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</si>
  <si>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</si>
  <si>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</si>
  <si>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</si>
  <si>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</si>
  <si>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</si>
  <si>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</si>
  <si>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</si>
  <si>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</si>
  <si>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</si>
  <si>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</si>
  <si>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</si>
  <si>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</si>
  <si>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</si>
  <si>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</si>
  <si>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</si>
  <si>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</si>
  <si>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</si>
  <si>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</si>
  <si>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</si>
  <si>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</si>
  <si>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</si>
  <si>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</si>
  <si>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</si>
  <si>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</si>
  <si>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</si>
  <si>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</si>
  <si>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</si>
  <si>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</si>
  <si>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</si>
  <si>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</si>
  <si>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</si>
  <si>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</si>
  <si>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</si>
  <si>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</si>
  <si>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</si>
  <si>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</si>
  <si>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</si>
  <si>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</si>
  <si>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</si>
  <si>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</si>
  <si>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</si>
  <si>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</si>
  <si>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</si>
  <si>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</si>
  <si>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</si>
  <si>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</si>
  <si>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</si>
  <si>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</si>
  <si>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</si>
  <si>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</si>
  <si>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</si>
  <si>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</si>
  <si>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</si>
  <si>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</si>
  <si>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</si>
  <si>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</si>
  <si>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</si>
  <si>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</si>
  <si>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</si>
  <si>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</si>
  <si>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</si>
  <si>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</si>
  <si>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</si>
  <si>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</si>
  <si>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</si>
  <si>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</si>
  <si>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</si>
  <si>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</si>
  <si>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</si>
  <si>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</si>
  <si>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</si>
  <si>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</si>
  <si>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</si>
  <si>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</si>
  <si>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</si>
  <si>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</si>
  <si>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</si>
  <si>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</si>
  <si>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</si>
  <si>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</si>
  <si>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</si>
  <si>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</si>
  <si>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</si>
  <si>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</si>
  <si>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</si>
  <si>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</si>
  <si>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</si>
  <si>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</si>
  <si>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</si>
  <si>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</si>
  <si>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</si>
  <si>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</si>
  <si>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</si>
  <si>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</si>
  <si>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</si>
  <si>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</si>
  <si>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</si>
  <si>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</si>
  <si>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</si>
  <si>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</si>
  <si>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</si>
  <si>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</si>
  <si>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</si>
  <si>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</si>
  <si>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</si>
  <si>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</si>
  <si>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</si>
  <si>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</si>
  <si>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</si>
  <si>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</si>
  <si>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</si>
  <si>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</si>
  <si>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</si>
  <si>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</si>
  <si>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</si>
  <si>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</si>
  <si>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</si>
  <si>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</si>
  <si>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</si>
  <si>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</si>
  <si>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</si>
  <si>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</si>
  <si>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</si>
  <si>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</si>
  <si>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</si>
  <si>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</si>
  <si>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</si>
  <si>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</si>
  <si>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</si>
  <si>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</si>
  <si>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</si>
  <si>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</si>
  <si>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</si>
  <si>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</si>
  <si>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</si>
  <si>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</si>
  <si>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</si>
  <si>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</si>
  <si>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</si>
  <si>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</si>
  <si>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</si>
  <si>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</si>
  <si>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</si>
  <si>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</si>
  <si>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</si>
  <si>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</si>
  <si>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</si>
  <si>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</si>
  <si>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</si>
  <si>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</si>
  <si>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</si>
  <si>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</si>
  <si>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</si>
  <si>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</si>
  <si>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</si>
  <si>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</si>
  <si>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</si>
  <si>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</si>
  <si>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</si>
  <si>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</si>
  <si>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</si>
  <si>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</si>
  <si>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</si>
  <si>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</si>
  <si>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</si>
  <si>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</si>
  <si>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</si>
  <si>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</si>
  <si>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</si>
  <si>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</si>
  <si>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</si>
  <si>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</si>
  <si>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</si>
  <si>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</si>
  <si>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</si>
  <si>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</si>
  <si>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</si>
  <si>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</si>
  <si>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</si>
  <si>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</si>
  <si>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</si>
  <si>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</si>
  <si>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</si>
  <si>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</si>
  <si>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</si>
  <si>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</si>
  <si>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</si>
  <si>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</si>
  <si>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</si>
  <si>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</si>
  <si>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</si>
  <si>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</si>
  <si>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</si>
  <si>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</si>
  <si>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</si>
  <si>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</si>
  <si>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</si>
  <si>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</si>
  <si>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</si>
  <si>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</si>
  <si>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</si>
  <si>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</si>
  <si>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</si>
  <si>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</si>
  <si>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</si>
  <si>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</si>
  <si>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</si>
  <si>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</si>
  <si>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</si>
  <si>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</si>
  <si>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</si>
  <si>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</si>
  <si>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</si>
  <si>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</si>
  <si>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</si>
  <si>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</si>
  <si>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</si>
  <si>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</si>
  <si>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</si>
  <si>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</si>
  <si>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</si>
  <si>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</si>
  <si>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</si>
  <si>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</si>
  <si>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</si>
  <si>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</si>
  <si>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</si>
  <si>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</si>
  <si>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</si>
  <si>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</si>
  <si>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</si>
  <si>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</si>
  <si>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</si>
  <si>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</si>
  <si>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</si>
  <si>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</si>
  <si>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</si>
  <si>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</si>
  <si>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</si>
  <si>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</si>
  <si>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</si>
  <si>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</si>
  <si>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</si>
  <si>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</si>
  <si>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</si>
  <si>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</si>
  <si>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</si>
  <si>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</si>
  <si>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</si>
  <si>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</si>
  <si>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</si>
  <si>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</si>
  <si>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</si>
  <si>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</si>
  <si>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</si>
  <si>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</si>
  <si>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</si>
  <si>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</si>
  <si>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</si>
  <si>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</si>
  <si>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</si>
  <si>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</si>
  <si>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</si>
  <si>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</si>
  <si>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</si>
  <si>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</si>
  <si>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</si>
  <si>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</si>
  <si>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</si>
  <si>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</si>
  <si>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</si>
  <si>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</si>
  <si>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</si>
  <si>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</si>
  <si>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</si>
  <si>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</si>
  <si>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</si>
  <si>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</si>
  <si>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</si>
  <si>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</si>
  <si>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</si>
  <si>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</si>
  <si>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</si>
  <si>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</si>
  <si>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</si>
  <si>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</si>
  <si>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</si>
  <si>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</si>
  <si>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</si>
  <si>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</si>
  <si>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</si>
  <si>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</si>
  <si>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</si>
  <si>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</si>
  <si>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</si>
  <si>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</si>
  <si>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</si>
  <si>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</si>
  <si>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</si>
  <si>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</si>
  <si>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</si>
  <si>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</si>
  <si>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</si>
  <si>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</si>
  <si>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</si>
  <si>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</si>
  <si>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</si>
  <si>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</si>
  <si>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</si>
  <si>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</si>
  <si>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</si>
  <si>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</si>
  <si>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</si>
  <si>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</si>
  <si>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</si>
  <si>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</si>
  <si>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</si>
  <si>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</si>
  <si>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</si>
  <si>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</si>
  <si>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</si>
  <si>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</si>
  <si>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</si>
  <si>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</si>
  <si>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</si>
  <si>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</si>
  <si>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</si>
  <si>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</si>
  <si>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</si>
  <si>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</si>
  <si>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</si>
  <si>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</si>
  <si>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</si>
  <si>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</si>
  <si>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</si>
  <si>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</si>
  <si>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</si>
  <si>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</si>
  <si>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</si>
  <si>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</si>
  <si>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</si>
  <si>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</si>
  <si>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</si>
  <si>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</si>
  <si>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</si>
  <si>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</si>
  <si>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</si>
  <si>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</si>
  <si>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</si>
  <si>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</si>
  <si>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</si>
  <si>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</si>
  <si>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</si>
  <si>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</si>
  <si>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</si>
  <si>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</si>
  <si>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</si>
  <si>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</si>
  <si>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</si>
  <si>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</si>
  <si>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</si>
  <si>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</si>
  <si>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</si>
  <si>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</si>
  <si>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</si>
  <si>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</si>
  <si>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</si>
  <si>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</si>
  <si>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</si>
  <si>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</si>
  <si>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</si>
  <si>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</si>
  <si>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</si>
  <si>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</si>
  <si>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</si>
  <si>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</si>
  <si>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</si>
  <si>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</si>
  <si>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</si>
  <si>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</si>
  <si>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</si>
  <si>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</si>
  <si>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</si>
  <si>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</si>
  <si>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</si>
  <si>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</si>
  <si>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</si>
  <si>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</si>
  <si>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</si>
  <si>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</si>
  <si>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</si>
  <si>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</si>
  <si>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</si>
  <si>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</si>
  <si>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</si>
  <si>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</si>
  <si>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</si>
  <si>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</si>
  <si>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</si>
  <si>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</si>
  <si>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</si>
  <si>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</si>
  <si>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</si>
  <si>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</si>
  <si>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</si>
  <si>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</si>
  <si>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</si>
  <si>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</si>
  <si>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</si>
  <si>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</si>
  <si>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</si>
  <si>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</si>
  <si>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</si>
  <si>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</si>
  <si>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</si>
  <si>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</si>
  <si>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</si>
  <si>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</si>
  <si>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</si>
  <si>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</si>
  <si>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</si>
  <si>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</si>
  <si>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</si>
  <si>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</si>
  <si>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</si>
  <si>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</si>
  <si>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</si>
  <si>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</si>
  <si>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</si>
  <si>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</si>
  <si>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</si>
  <si>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</si>
  <si>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</si>
  <si>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</si>
  <si>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</si>
  <si>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</si>
  <si>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</si>
  <si>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</si>
  <si>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</si>
  <si>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</si>
  <si>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</si>
  <si>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</si>
  <si>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</si>
  <si>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</si>
  <si>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</si>
  <si>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</si>
  <si>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</si>
  <si>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</si>
  <si>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</si>
  <si>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</si>
  <si>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</si>
  <si>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</si>
  <si>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</si>
  <si>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</si>
  <si>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</si>
  <si>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</si>
  <si>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</si>
  <si>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</si>
  <si>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</si>
  <si>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</si>
  <si>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</si>
  <si>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</si>
  <si>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</si>
  <si>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</si>
  <si>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</si>
  <si>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</si>
  <si>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</si>
  <si>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</si>
  <si>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</si>
  <si>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</si>
  <si>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</si>
  <si>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</si>
  <si>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</si>
  <si>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</si>
  <si>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</si>
  <si>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</si>
  <si>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</si>
  <si>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</si>
  <si>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</si>
  <si>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</si>
  <si>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</si>
  <si>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</si>
  <si>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</si>
  <si>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</si>
  <si>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</si>
  <si>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</si>
  <si>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</si>
  <si>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</si>
  <si>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</si>
  <si>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</si>
  <si>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</si>
  <si>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</si>
  <si>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</si>
  <si>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</si>
  <si>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</si>
  <si>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</si>
  <si>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</si>
  <si>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</si>
  <si>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</si>
  <si>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</si>
  <si>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</si>
  <si>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</si>
  <si>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</si>
  <si>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</si>
  <si>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</si>
  <si>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</si>
  <si>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</si>
  <si>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</si>
  <si>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</si>
  <si>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</si>
  <si>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</si>
  <si>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</si>
  <si>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</si>
  <si>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</si>
  <si>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</si>
  <si>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</si>
  <si>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</si>
  <si>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</si>
  <si>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</si>
  <si>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</si>
  <si>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</si>
  <si>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</si>
  <si>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</si>
  <si>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</si>
  <si>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</si>
  <si>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</si>
  <si>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</si>
  <si>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</si>
  <si>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</si>
  <si>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</si>
  <si>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</si>
  <si>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</si>
  <si>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</si>
  <si>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</si>
  <si>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</si>
  <si>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</si>
  <si>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</si>
  <si>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</si>
  <si>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</si>
  <si>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</si>
  <si>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</si>
  <si>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</si>
  <si>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</si>
  <si>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</si>
  <si>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</si>
  <si>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</si>
  <si>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</si>
  <si>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</si>
  <si>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</si>
  <si>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</si>
  <si>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</si>
  <si>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</si>
  <si>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</si>
  <si>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</si>
  <si>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</si>
  <si>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</si>
  <si>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</si>
  <si>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</si>
  <si>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</si>
  <si>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</si>
  <si>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</si>
  <si>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</si>
  <si>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</si>
  <si>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</si>
  <si>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</si>
  <si>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</si>
  <si>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</si>
  <si>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</si>
  <si>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</si>
  <si>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</si>
  <si>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</si>
  <si>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</si>
  <si>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</si>
  <si>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</si>
  <si>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</si>
  <si>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</si>
  <si>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</si>
  <si>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</si>
  <si>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</si>
  <si>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</si>
  <si>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</si>
  <si>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</si>
  <si>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</si>
  <si>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</si>
  <si>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</si>
  <si>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</si>
  <si>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</si>
  <si>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</si>
  <si>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</si>
  <si>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</si>
  <si>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</si>
  <si>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</si>
  <si>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</si>
  <si>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</si>
  <si>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</si>
  <si>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</si>
  <si>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</si>
  <si>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</si>
  <si>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</si>
  <si>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</si>
  <si>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</si>
  <si>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</si>
  <si>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</si>
  <si>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</si>
  <si>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</si>
  <si>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</si>
  <si>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</si>
  <si>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</si>
  <si>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</si>
  <si>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</si>
  <si>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</si>
  <si>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</si>
  <si>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</si>
  <si>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</si>
  <si>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</si>
  <si>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</si>
  <si>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</si>
  <si>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</si>
  <si>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</si>
  <si>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</si>
  <si>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</si>
  <si>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</si>
  <si>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</si>
  <si>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</si>
  <si>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</si>
  <si>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</si>
  <si>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</si>
  <si>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</si>
  <si>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</si>
  <si>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</si>
  <si>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</si>
  <si>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</si>
  <si>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</si>
  <si>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</si>
  <si>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</si>
  <si>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</si>
  <si>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</si>
  <si>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</si>
  <si>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</si>
  <si>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</si>
  <si>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</si>
  <si>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</si>
  <si>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</si>
  <si>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</si>
  <si>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</si>
  <si>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</si>
  <si>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</si>
  <si>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</si>
  <si>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</si>
  <si>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</si>
  <si>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</si>
  <si>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</si>
  <si>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</si>
  <si>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</si>
  <si>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</si>
  <si>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</si>
  <si>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</si>
  <si>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</si>
  <si>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</si>
  <si>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</si>
  <si>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</si>
  <si>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</si>
  <si>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</si>
  <si>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</si>
  <si>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</si>
  <si>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</si>
  <si>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</si>
  <si>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</si>
  <si>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</si>
  <si>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</si>
  <si>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</si>
  <si>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</si>
  <si>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</si>
  <si>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</si>
  <si>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</si>
  <si>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</si>
  <si>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</si>
  <si>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</si>
  <si>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</si>
  <si>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</si>
  <si>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</si>
  <si>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</si>
  <si>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</si>
  <si>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</si>
  <si>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</si>
  <si>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</si>
  <si>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</si>
  <si>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</si>
  <si>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</si>
  <si>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</si>
  <si>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</si>
  <si>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</si>
  <si>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</si>
  <si>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</si>
  <si>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</si>
  <si>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</si>
  <si>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</si>
  <si>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</si>
  <si>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</si>
  <si>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</si>
  <si>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</si>
  <si>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</si>
  <si>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</si>
  <si>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</si>
  <si>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</si>
  <si>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</si>
  <si>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</si>
  <si>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</si>
  <si>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</si>
  <si>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</si>
  <si>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</si>
  <si>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</si>
  <si>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</si>
  <si>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</si>
  <si>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</si>
  <si>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</si>
  <si>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</si>
  <si>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</si>
  <si>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</si>
  <si>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</si>
  <si>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</si>
  <si>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</si>
  <si>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</si>
  <si>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</si>
  <si>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</si>
  <si>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</si>
  <si>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</si>
  <si>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</si>
  <si>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</si>
  <si>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</si>
  <si>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</si>
  <si>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</si>
  <si>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</si>
  <si>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</si>
  <si>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</si>
  <si>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</si>
  <si>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</si>
  <si>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</si>
  <si>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</si>
  <si>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</si>
  <si>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</si>
  <si>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</si>
  <si>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</si>
  <si>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</si>
  <si>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</si>
  <si>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</si>
  <si>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</si>
  <si>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</si>
  <si>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</si>
  <si>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</si>
  <si>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</si>
  <si>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</si>
  <si>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</si>
  <si>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</si>
  <si>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</si>
  <si>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</si>
  <si>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</si>
  <si>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</si>
  <si>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</si>
  <si>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</si>
  <si>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</si>
  <si>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</si>
  <si>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</si>
  <si>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</si>
  <si>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</si>
  <si>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</si>
  <si>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</si>
  <si>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</si>
  <si>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</si>
  <si>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</si>
  <si>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</si>
  <si>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</si>
  <si>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</si>
  <si>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</si>
  <si>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</si>
  <si>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</si>
  <si>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</si>
  <si>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</si>
  <si>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</si>
  <si>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</si>
  <si>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</si>
  <si>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</si>
  <si>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</si>
  <si>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</si>
  <si>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</si>
  <si>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</si>
  <si>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</si>
  <si>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</si>
  <si>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</si>
  <si>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</si>
  <si>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</si>
  <si>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</si>
  <si>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</si>
  <si>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</si>
  <si>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</si>
  <si>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</si>
  <si>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</si>
  <si>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</si>
  <si>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</si>
  <si>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</si>
  <si>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</si>
  <si>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</si>
  <si>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</si>
  <si>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</si>
  <si>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</si>
  <si>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</si>
  <si>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</si>
  <si>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</si>
  <si>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</si>
  <si>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</si>
  <si>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</si>
  <si>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</si>
  <si>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</si>
  <si>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</si>
  <si>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</si>
  <si>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</si>
  <si>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</si>
  <si>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</si>
  <si>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</si>
  <si>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</si>
  <si>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</si>
  <si>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</si>
  <si>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</si>
  <si>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</si>
  <si>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</si>
  <si>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</si>
  <si>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</si>
  <si>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</si>
  <si>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</si>
  <si>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</si>
  <si>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</si>
  <si>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</si>
  <si>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</si>
  <si>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</si>
  <si>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</si>
  <si>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</si>
  <si>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</si>
  <si>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</si>
  <si>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</si>
  <si>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</si>
  <si>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</si>
  <si>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</si>
  <si>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</si>
  <si>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</si>
  <si>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</si>
  <si>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</si>
  <si>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</si>
  <si>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</si>
  <si>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</si>
  <si>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</si>
  <si>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</si>
  <si>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</si>
  <si>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</si>
  <si>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</si>
  <si>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</si>
  <si>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</si>
  <si>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</si>
  <si>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</si>
  <si>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</si>
  <si>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</si>
  <si>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</si>
  <si>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</si>
  <si>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</si>
  <si>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</si>
  <si>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</si>
  <si>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</si>
  <si>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</si>
  <si>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</si>
  <si>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</si>
  <si>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</si>
  <si>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</si>
  <si>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</si>
  <si>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</si>
  <si>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</si>
  <si>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</si>
  <si>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</si>
  <si>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</si>
  <si>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</si>
  <si>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</si>
  <si>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</si>
  <si>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</si>
  <si>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</si>
  <si>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</si>
  <si>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</si>
  <si>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</si>
  <si>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</si>
  <si>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</si>
  <si>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</si>
  <si>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</si>
  <si>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</si>
  <si>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</si>
  <si>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</si>
  <si>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</si>
  <si>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</si>
  <si>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</si>
  <si>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</si>
  <si>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</si>
  <si>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</si>
  <si>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</si>
  <si>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</si>
  <si>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</si>
  <si>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</si>
  <si>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</si>
  <si>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</si>
  <si>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</si>
  <si>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</si>
  <si>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</si>
  <si>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</si>
  <si>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</si>
  <si>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</si>
  <si>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</si>
  <si>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</si>
  <si>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</si>
  <si>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</si>
  <si>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</si>
  <si>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</si>
  <si>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</si>
  <si>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</si>
  <si>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</si>
  <si>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</si>
  <si>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</si>
  <si>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</si>
  <si>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</si>
  <si>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</si>
  <si>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</si>
  <si>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</si>
  <si>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</si>
  <si>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</si>
  <si>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</si>
  <si>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</si>
  <si>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</si>
  <si>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</si>
  <si>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</si>
  <si>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</si>
  <si>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</si>
  <si>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</si>
  <si>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</si>
  <si>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</si>
  <si>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</si>
  <si>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</si>
  <si>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</si>
  <si>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</si>
  <si>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</si>
  <si>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</si>
  <si>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</si>
  <si>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</si>
  <si>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</si>
  <si>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</si>
  <si>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</si>
  <si>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</si>
  <si>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</si>
  <si>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</si>
  <si>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</si>
  <si>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</si>
  <si>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</si>
  <si>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</si>
  <si>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</si>
  <si>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</si>
  <si>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</si>
  <si>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</si>
  <si>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</si>
  <si>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</si>
  <si>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</si>
  <si>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</si>
  <si>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</si>
  <si>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</si>
  <si>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</si>
  <si>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</si>
  <si>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</si>
  <si>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</si>
  <si>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</si>
  <si>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</si>
  <si>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</si>
  <si>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</si>
  <si>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</si>
  <si>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</si>
  <si>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</si>
  <si>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</si>
  <si>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</si>
  <si>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</si>
  <si>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</si>
  <si>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</si>
  <si>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</si>
  <si>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</si>
  <si>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</si>
  <si>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</si>
  <si>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</si>
  <si>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</si>
  <si>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</si>
  <si>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</si>
  <si>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</si>
  <si>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</si>
  <si>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</si>
  <si>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</si>
  <si>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</si>
  <si>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</si>
  <si>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</si>
  <si>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</si>
  <si>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</si>
  <si>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</si>
  <si>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</si>
  <si>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</si>
  <si>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</si>
  <si>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</si>
  <si>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</si>
  <si>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</si>
  <si>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</si>
  <si>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</si>
  <si>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</si>
  <si>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</si>
  <si>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</si>
  <si>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</si>
  <si>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</si>
  <si>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</si>
  <si>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</si>
  <si>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</si>
  <si>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</si>
  <si>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</si>
  <si>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</si>
  <si>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</si>
  <si>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</si>
  <si>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</si>
  <si>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</si>
  <si>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</si>
  <si>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</si>
  <si>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</si>
  <si>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</si>
  <si>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</si>
  <si>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</si>
  <si>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</si>
  <si>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</si>
  <si>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</si>
  <si>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</si>
  <si>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</si>
  <si>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</si>
  <si>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</si>
  <si>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</si>
  <si>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</si>
  <si>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</si>
  <si>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</si>
  <si>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</si>
  <si>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</si>
  <si>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</si>
  <si>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</si>
  <si>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</si>
  <si>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</si>
  <si>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</si>
  <si>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</si>
  <si>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</si>
  <si>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</si>
  <si>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</si>
  <si>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</si>
  <si>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</si>
  <si>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</si>
  <si>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</si>
  <si>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</si>
  <si>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</si>
  <si>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</si>
  <si>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</si>
  <si>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</si>
  <si>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</si>
  <si>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</si>
  <si>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</si>
  <si>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</si>
  <si>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</si>
  <si>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</si>
  <si>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</si>
  <si>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</si>
  <si>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</si>
  <si>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</si>
  <si>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</si>
  <si>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</si>
  <si>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</si>
  <si>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</si>
  <si>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</si>
  <si>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</si>
  <si>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</si>
  <si>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</si>
  <si>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</si>
  <si>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</si>
  <si>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</si>
  <si>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</si>
  <si>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</si>
  <si>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</si>
  <si>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</si>
  <si>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</si>
  <si>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</si>
  <si>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</si>
  <si>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</si>
  <si>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</si>
  <si>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</si>
  <si>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</si>
  <si>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</si>
  <si>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</si>
  <si>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</si>
  <si>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</si>
  <si>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</si>
  <si>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</si>
  <si>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</si>
  <si>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</si>
  <si>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</si>
  <si>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</si>
  <si>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</si>
  <si>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</si>
  <si>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</si>
  <si>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</si>
  <si>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</si>
  <si>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</si>
  <si>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</si>
  <si>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</si>
  <si>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</si>
  <si>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</si>
  <si>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</si>
  <si>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</si>
  <si>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</si>
  <si>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</si>
  <si>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</si>
  <si>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</si>
  <si>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</si>
  <si>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</si>
  <si>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</si>
  <si>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</si>
  <si>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</si>
  <si>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</si>
  <si>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</si>
  <si>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</si>
  <si>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</si>
  <si>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</si>
  <si>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</si>
  <si>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</si>
  <si>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</si>
  <si>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</si>
  <si>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</si>
  <si>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</si>
  <si>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</si>
  <si>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</si>
  <si>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</si>
  <si>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</si>
  <si>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</si>
  <si>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</si>
  <si>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</si>
  <si>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</si>
  <si>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</si>
  <si>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</si>
  <si>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</si>
  <si>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</si>
  <si>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</si>
  <si>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</si>
  <si>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</si>
  <si>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</si>
  <si>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</si>
  <si>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</si>
  <si>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</si>
  <si>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</si>
  <si>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</si>
  <si>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</si>
  <si>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</si>
  <si>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</si>
  <si>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</si>
  <si>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</si>
  <si>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</si>
  <si>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</si>
  <si>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</si>
  <si>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</si>
  <si>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</si>
  <si>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</si>
  <si>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</si>
  <si>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</si>
  <si>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</si>
  <si>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</si>
  <si>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</si>
  <si>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</si>
  <si>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</si>
  <si>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</si>
  <si>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</si>
  <si>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</si>
  <si>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</si>
  <si>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</si>
  <si>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</si>
  <si>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</si>
  <si>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</si>
  <si>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</si>
  <si>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</si>
  <si>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</si>
  <si>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</si>
  <si>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</si>
  <si>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</si>
  <si>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</si>
  <si>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</si>
  <si>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</si>
  <si>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</si>
  <si>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</si>
  <si>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</si>
  <si>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</si>
  <si>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</si>
  <si>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</si>
  <si>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</si>
  <si>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</si>
  <si>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</si>
  <si>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</si>
  <si>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</si>
  <si>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</si>
  <si>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</si>
  <si>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</si>
  <si>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</si>
  <si>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</si>
  <si>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</si>
  <si>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</si>
  <si>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</si>
  <si>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</si>
  <si>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</si>
  <si>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</si>
  <si>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</si>
  <si>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</si>
  <si>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</si>
  <si>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</si>
  <si>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</si>
  <si>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</si>
  <si>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</si>
  <si>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</si>
  <si>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</si>
  <si>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</si>
  <si>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</si>
  <si>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</si>
  <si>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</si>
  <si>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</si>
  <si>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</si>
  <si>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</si>
  <si>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</si>
  <si>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</si>
  <si>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</si>
  <si>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</si>
  <si>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</si>
  <si>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</si>
  <si>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</si>
  <si>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</si>
  <si>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</si>
  <si>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</si>
  <si>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</si>
  <si>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</si>
  <si>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</si>
  <si>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</si>
  <si>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</si>
  <si>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</si>
  <si>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</si>
  <si>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</si>
  <si>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</si>
  <si>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</si>
  <si>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</si>
  <si>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</si>
  <si>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</si>
  <si>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</si>
  <si>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</si>
  <si>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</si>
  <si>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</si>
  <si>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</si>
  <si>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</si>
  <si>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</si>
  <si>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</si>
  <si>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</si>
  <si>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</si>
  <si>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</si>
  <si>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</si>
  <si>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</si>
  <si>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</si>
  <si>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</si>
  <si>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</si>
  <si>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</si>
  <si>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</si>
  <si>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</si>
  <si>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</si>
  <si>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</si>
  <si>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</si>
  <si>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</si>
  <si>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</si>
  <si>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</si>
  <si>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</si>
  <si>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</si>
  <si>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</si>
  <si>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</si>
  <si>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</si>
  <si>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</si>
  <si>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</si>
  <si>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</si>
  <si>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</si>
  <si>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</si>
  <si>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</si>
  <si>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</si>
  <si>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</si>
  <si>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</si>
  <si>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</si>
  <si>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</si>
  <si>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</si>
  <si>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</si>
  <si>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</si>
  <si>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</si>
  <si>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</si>
  <si>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</si>
  <si>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</si>
  <si>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</si>
  <si>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</si>
  <si>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</si>
  <si>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</si>
  <si>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</si>
  <si>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</si>
  <si>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</si>
  <si>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</si>
  <si>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</si>
  <si>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</si>
  <si>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</si>
  <si>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</si>
  <si>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</si>
  <si>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</si>
  <si>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</si>
  <si>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</si>
  <si>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</si>
  <si>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</si>
  <si>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</si>
  <si>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</si>
  <si>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</si>
  <si>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</si>
  <si>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</si>
  <si>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</si>
  <si>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</si>
  <si>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</si>
  <si>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</si>
  <si>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</si>
  <si>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</si>
  <si>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</si>
  <si>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</si>
  <si>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</si>
  <si>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</si>
  <si>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</si>
  <si>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</si>
  <si>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</si>
  <si>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</si>
  <si>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</si>
  <si>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</si>
  <si>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</si>
  <si>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</si>
  <si>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</si>
  <si>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</si>
  <si>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</si>
  <si>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</si>
  <si>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</si>
  <si>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</si>
  <si>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</si>
  <si>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</si>
  <si>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</si>
  <si>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</si>
  <si>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</si>
  <si>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</si>
  <si>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</si>
  <si>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</si>
  <si>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</si>
  <si>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</si>
  <si>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</si>
  <si>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</si>
  <si>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</si>
  <si>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</si>
  <si>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</si>
  <si>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</si>
  <si>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</si>
  <si>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</si>
  <si>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</si>
  <si>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</si>
  <si>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</si>
  <si>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</si>
  <si>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</si>
  <si>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</si>
  <si>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</si>
  <si>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</si>
  <si>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</si>
  <si>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</si>
  <si>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</si>
  <si>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</si>
  <si>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</si>
  <si>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</si>
  <si>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</si>
  <si>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</si>
  <si>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</si>
  <si>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</si>
  <si>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</si>
  <si>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</si>
  <si>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</si>
  <si>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</si>
  <si>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</si>
  <si>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</si>
  <si>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</si>
  <si>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</si>
  <si>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</si>
  <si>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</si>
  <si>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</si>
  <si>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</si>
  <si>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</si>
  <si>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</si>
  <si>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</si>
  <si>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</si>
  <si>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</si>
  <si>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</si>
  <si>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</si>
  <si>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</si>
  <si>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</si>
  <si>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</si>
  <si>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</si>
  <si>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</si>
  <si>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</si>
  <si>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</si>
  <si>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</si>
  <si>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</si>
  <si>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</si>
  <si>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</si>
  <si>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</si>
  <si>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</si>
  <si>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</si>
  <si>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</si>
  <si>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</si>
  <si>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</si>
  <si>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</si>
  <si>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</si>
  <si>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</si>
  <si>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</si>
  <si>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</si>
  <si>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</si>
  <si>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</si>
  <si>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</si>
  <si>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</si>
  <si>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</si>
  <si>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</si>
  <si>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</si>
  <si>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</si>
  <si>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</si>
  <si>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</si>
  <si>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</si>
  <si>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</si>
  <si>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</si>
  <si>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</si>
  <si>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</si>
  <si>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</si>
  <si>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</si>
  <si>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</si>
  <si>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</si>
  <si>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</si>
  <si>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</si>
  <si>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</si>
  <si>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</si>
  <si>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</si>
  <si>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</si>
  <si>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</si>
  <si>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</si>
  <si>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</si>
  <si>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</si>
  <si>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</si>
  <si>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</si>
  <si>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</si>
  <si>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</si>
  <si>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</si>
  <si>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</si>
  <si>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</si>
  <si>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</si>
  <si>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</si>
  <si>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</si>
  <si>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</si>
  <si>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</si>
  <si>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</si>
  <si>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</si>
  <si>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</si>
  <si>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</si>
  <si>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</si>
  <si>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</si>
  <si>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</si>
  <si>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</si>
  <si>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</si>
  <si>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</si>
  <si>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</si>
  <si>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</si>
  <si>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</si>
  <si>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</si>
  <si>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</si>
  <si>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</si>
  <si>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</si>
  <si>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</si>
  <si>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</si>
  <si>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</si>
  <si>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</si>
  <si>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</si>
  <si>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</si>
  <si>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</si>
  <si>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</si>
  <si>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</si>
  <si>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</si>
  <si>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</si>
  <si>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</si>
  <si>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</si>
  <si>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</si>
  <si>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</si>
  <si>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</si>
  <si>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</si>
  <si>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</si>
  <si>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</si>
  <si>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</si>
  <si>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</si>
  <si>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</si>
  <si>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</si>
  <si>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</si>
  <si>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</si>
  <si>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</si>
  <si>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</si>
  <si>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</si>
  <si>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</si>
  <si>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</si>
  <si>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</si>
  <si>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</si>
  <si>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</si>
  <si>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</si>
  <si>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</si>
  <si>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</si>
  <si>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</si>
  <si>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</si>
  <si>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</si>
  <si>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</si>
  <si>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</si>
  <si>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</si>
  <si>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</si>
  <si>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</si>
  <si>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</si>
  <si>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</si>
  <si>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</si>
  <si>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</si>
  <si>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</si>
  <si>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</si>
  <si>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</si>
  <si>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</si>
  <si>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</si>
  <si>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</si>
  <si>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</si>
  <si>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</si>
  <si>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</si>
  <si>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</si>
  <si>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</si>
  <si>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</si>
  <si>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</si>
  <si>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</si>
  <si>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</si>
  <si>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</si>
  <si>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</si>
  <si>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</si>
  <si>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</si>
  <si>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</si>
  <si>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</si>
  <si>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</si>
  <si>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</si>
  <si>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</si>
  <si>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</si>
  <si>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</si>
  <si>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</si>
  <si>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</si>
  <si>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</si>
  <si>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</si>
  <si>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</si>
  <si>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</si>
  <si>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</si>
  <si>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</si>
  <si>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</si>
  <si>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</si>
  <si>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</si>
  <si>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</si>
  <si>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</si>
  <si>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</si>
  <si>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</si>
  <si>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</si>
  <si>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</si>
  <si>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</si>
  <si>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</si>
  <si>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</si>
  <si>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</si>
  <si>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</si>
  <si>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</si>
  <si>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</si>
  <si>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</si>
  <si>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</si>
  <si>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</si>
  <si>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</si>
  <si>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</si>
  <si>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</si>
  <si>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</si>
  <si>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</si>
  <si>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</si>
  <si>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</si>
  <si>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</si>
  <si>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</si>
  <si>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</si>
  <si>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</si>
  <si>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</si>
  <si>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</si>
  <si>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</si>
  <si>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</si>
  <si>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</si>
  <si>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</si>
  <si>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</si>
  <si>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</si>
  <si>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</si>
  <si>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</si>
  <si>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</si>
  <si>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</si>
  <si>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</si>
  <si>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</si>
  <si>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</si>
  <si>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</si>
  <si>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</si>
  <si>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</si>
  <si>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</si>
  <si>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</si>
  <si>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</si>
  <si>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</si>
  <si>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</si>
  <si>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</si>
  <si>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</si>
  <si>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</si>
  <si>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</si>
  <si>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</si>
  <si>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</si>
  <si>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</si>
  <si>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</si>
  <si>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</si>
  <si>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</si>
  <si>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</si>
  <si>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</si>
  <si>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</si>
  <si>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</si>
  <si>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</si>
  <si>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</si>
  <si>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</si>
  <si>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</si>
  <si>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</si>
  <si>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</si>
  <si>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</si>
  <si>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</si>
  <si>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</si>
  <si>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</si>
  <si>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</si>
  <si>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</si>
  <si>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</si>
  <si>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</si>
  <si>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</si>
  <si>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</si>
  <si>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</si>
  <si>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</si>
  <si>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</si>
  <si>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</si>
  <si>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</si>
  <si>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</si>
  <si>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</si>
  <si>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</si>
  <si>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</si>
  <si>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</si>
  <si>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</si>
  <si>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</si>
  <si>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</si>
  <si>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</si>
  <si>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</si>
  <si>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</si>
  <si>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</si>
  <si>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</si>
  <si>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</si>
  <si>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</si>
  <si>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</si>
  <si>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</si>
  <si>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</si>
  <si>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</si>
  <si>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</si>
  <si>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</si>
  <si>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</si>
  <si>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</si>
  <si>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</si>
  <si>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</si>
  <si>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</si>
  <si>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</si>
  <si>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</si>
  <si>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</si>
  <si>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</si>
  <si>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</si>
  <si>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</si>
  <si>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</si>
  <si>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</si>
  <si>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</si>
  <si>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</si>
  <si>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</si>
  <si>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</si>
  <si>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</si>
  <si>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</si>
  <si>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</si>
  <si>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</si>
  <si>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</si>
  <si>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</si>
  <si>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</si>
  <si>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</si>
  <si>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</si>
  <si>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</si>
  <si>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</si>
  <si>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</si>
  <si>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</si>
  <si>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</si>
  <si>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</si>
  <si>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</si>
  <si>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</si>
  <si>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</si>
  <si>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</si>
  <si>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</si>
  <si>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</si>
  <si>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</si>
  <si>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</si>
  <si>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</si>
  <si>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</si>
  <si>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</si>
  <si>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</si>
  <si>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</si>
  <si>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</si>
  <si>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</si>
  <si>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</si>
  <si>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</si>
  <si>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</si>
  <si>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</si>
  <si>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</si>
  <si>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</si>
  <si>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</si>
  <si>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</si>
  <si>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</si>
  <si>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</si>
  <si>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</si>
  <si>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</si>
  <si>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</si>
  <si>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</si>
  <si>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</si>
  <si>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</si>
  <si>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</si>
  <si>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</si>
  <si>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</si>
  <si>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</si>
  <si>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</si>
  <si>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</si>
  <si>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</si>
  <si>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</si>
  <si>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</si>
  <si>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</si>
  <si>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</si>
  <si>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</si>
  <si>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</si>
  <si>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</si>
  <si>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</si>
  <si>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</si>
  <si>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</si>
  <si>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</si>
  <si>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</si>
  <si>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</si>
  <si>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</si>
  <si>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</si>
  <si>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</si>
  <si>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</si>
  <si>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</si>
  <si>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</si>
  <si>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</si>
  <si>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</si>
  <si>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</si>
  <si>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</si>
  <si>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</si>
  <si>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</si>
  <si>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</si>
  <si>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</si>
  <si>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</si>
  <si>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</si>
  <si>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</si>
  <si>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</si>
  <si>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</si>
  <si>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</si>
  <si>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</si>
  <si>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</si>
  <si>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</si>
  <si>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</si>
  <si>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</si>
  <si>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</si>
  <si>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</si>
  <si>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</si>
  <si>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</si>
  <si>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</si>
  <si>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</si>
  <si>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</si>
  <si>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</si>
  <si>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</si>
  <si>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</si>
  <si>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</si>
  <si>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</si>
  <si>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</si>
  <si>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</si>
  <si>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</si>
  <si>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</si>
  <si>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</si>
  <si>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</si>
  <si>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</si>
  <si>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</si>
  <si>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</si>
  <si>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</si>
  <si>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</si>
  <si>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</si>
  <si>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</si>
  <si>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</si>
  <si>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</si>
  <si>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</si>
  <si>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</si>
  <si>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</si>
  <si>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</si>
  <si>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</si>
  <si>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</si>
  <si>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</si>
  <si>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</si>
  <si>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</si>
  <si>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</si>
  <si>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</si>
  <si>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</si>
  <si>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</si>
  <si>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</si>
  <si>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</si>
  <si>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</si>
  <si>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</si>
  <si>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</si>
  <si>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</si>
  <si>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</si>
  <si>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</si>
  <si>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</si>
  <si>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</si>
  <si>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</si>
  <si>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</si>
  <si>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</si>
  <si>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</si>
  <si>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</si>
  <si>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</si>
  <si>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</si>
  <si>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</si>
  <si>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</si>
  <si>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</si>
  <si>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</si>
  <si>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</si>
  <si>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</si>
  <si>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</si>
  <si>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</si>
  <si>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</si>
  <si>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</si>
  <si>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</si>
  <si>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</si>
  <si>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</si>
  <si>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</si>
  <si>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</si>
  <si>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</si>
  <si>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</si>
  <si>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</si>
  <si>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</si>
  <si>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</si>
  <si>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</si>
  <si>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</si>
  <si>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</si>
  <si>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</si>
  <si>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</si>
  <si>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</si>
  <si>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</si>
  <si>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</si>
  <si>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</si>
  <si>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</si>
  <si>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</si>
  <si>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</si>
  <si>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</si>
  <si>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</si>
  <si>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</si>
  <si>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</si>
  <si>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</si>
  <si>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</si>
  <si>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</si>
  <si>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</si>
  <si>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</si>
  <si>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</si>
  <si>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</si>
  <si>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</si>
  <si>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</si>
  <si>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</si>
  <si>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</si>
  <si>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</si>
  <si>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</si>
  <si>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</si>
  <si>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</si>
  <si>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</si>
  <si>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</si>
  <si>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</si>
  <si>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</si>
  <si>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</si>
  <si>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</si>
  <si>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</si>
  <si>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</si>
  <si>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</si>
  <si>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</si>
  <si>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</si>
  <si>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</si>
  <si>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</si>
  <si>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</si>
  <si>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</si>
  <si>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</si>
  <si>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</si>
  <si>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</si>
  <si>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</si>
  <si>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</si>
  <si>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</si>
  <si>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</si>
  <si>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</si>
  <si>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</si>
  <si>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</si>
  <si>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</si>
  <si>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</si>
  <si>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</si>
  <si>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</si>
  <si>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</si>
  <si>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</si>
  <si>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</si>
  <si>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</si>
  <si>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</si>
  <si>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</si>
  <si>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</si>
  <si>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</si>
  <si>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</si>
  <si>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</si>
  <si>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</si>
  <si>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</si>
  <si>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</si>
  <si>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</si>
  <si>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</si>
  <si>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</si>
  <si>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</si>
  <si>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</si>
  <si>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</si>
  <si>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</si>
  <si>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</si>
  <si>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</si>
  <si>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</si>
  <si>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</si>
  <si>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</si>
  <si>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</si>
  <si>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</si>
  <si>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</si>
  <si>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</si>
  <si>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</si>
  <si>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</si>
  <si>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</si>
  <si>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</si>
  <si>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</si>
  <si>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</si>
  <si>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</si>
  <si>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</si>
  <si>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</si>
  <si>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</si>
  <si>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</si>
  <si>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</si>
  <si>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</si>
  <si>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</si>
  <si>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</si>
  <si>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</si>
  <si>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</si>
  <si>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</si>
  <si>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</si>
  <si>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</si>
  <si>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</si>
  <si>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</si>
  <si>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</si>
  <si>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</si>
  <si>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</si>
  <si>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</si>
  <si>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</si>
  <si>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</si>
  <si>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</si>
  <si>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</si>
  <si>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</si>
  <si>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</si>
  <si>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</si>
  <si>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</si>
  <si>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</si>
  <si>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</si>
  <si>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</si>
  <si>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</si>
  <si>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</si>
  <si>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</si>
  <si>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</si>
  <si>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</si>
  <si>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</si>
  <si>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</si>
  <si>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</si>
  <si>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</si>
  <si>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</si>
  <si>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</si>
  <si>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</si>
  <si>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</si>
  <si>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</si>
  <si>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</si>
  <si>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</si>
  <si>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</si>
  <si>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</si>
  <si>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</si>
  <si>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</si>
  <si>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</si>
  <si>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</si>
  <si>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</si>
  <si>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</si>
  <si>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</si>
  <si>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</si>
  <si>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</si>
  <si>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</si>
  <si>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</si>
  <si>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</si>
  <si>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</si>
  <si>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</si>
  <si>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</si>
  <si>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</si>
  <si>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</si>
  <si>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</si>
  <si>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</si>
  <si>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</si>
  <si>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</si>
  <si>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</si>
  <si>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</si>
  <si>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</si>
  <si>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</si>
  <si>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</si>
  <si>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</si>
  <si>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</si>
  <si>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</si>
  <si>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</si>
  <si>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</si>
  <si>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</si>
  <si>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</si>
  <si>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</si>
  <si>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</si>
  <si>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</si>
  <si>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</si>
  <si>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</si>
  <si>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</si>
  <si>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</si>
  <si>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</si>
  <si>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</si>
  <si>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</si>
  <si>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</si>
  <si>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</si>
  <si>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</si>
  <si>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</si>
  <si>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</si>
  <si>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</si>
  <si>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</si>
  <si>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</si>
  <si>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</si>
  <si>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</si>
  <si>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</si>
  <si>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</si>
  <si>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</si>
  <si>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</si>
  <si>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</si>
  <si>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</si>
  <si>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</si>
  <si>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</si>
  <si>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</si>
  <si>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</si>
  <si>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</si>
  <si>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</si>
  <si>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</si>
  <si>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</si>
  <si>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</si>
  <si>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</si>
  <si>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</si>
  <si>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</si>
  <si>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</si>
  <si>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</si>
  <si>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</si>
  <si>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</si>
  <si>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</si>
  <si>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</si>
  <si>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</si>
  <si>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</si>
  <si>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</si>
  <si>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</si>
  <si>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</si>
  <si>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</si>
  <si>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</si>
  <si>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</si>
  <si>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</si>
  <si>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</si>
  <si>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</si>
  <si>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</si>
  <si>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</si>
  <si>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</si>
  <si>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</si>
  <si>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</si>
  <si>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</si>
  <si>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</si>
  <si>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</si>
  <si>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</si>
  <si>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</si>
  <si>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</si>
  <si>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</si>
  <si>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</si>
  <si>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</si>
  <si>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</si>
  <si>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</si>
  <si>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</si>
  <si>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</si>
  <si>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</si>
  <si>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</si>
  <si>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</si>
  <si>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</si>
  <si>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</si>
  <si>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</si>
  <si>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</si>
  <si>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</si>
  <si>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</si>
  <si>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</si>
  <si>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</si>
  <si>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</si>
  <si>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</si>
  <si>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</si>
  <si>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</si>
  <si>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</si>
  <si>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</si>
  <si>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</si>
  <si>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</si>
  <si>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</si>
  <si>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</si>
  <si>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</si>
  <si>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</si>
  <si>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</si>
  <si>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</si>
  <si>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</si>
  <si>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</si>
  <si>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</si>
  <si>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</si>
  <si>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</si>
  <si>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</si>
  <si>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</si>
  <si>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</si>
  <si>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</si>
  <si>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</si>
  <si>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</si>
  <si>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</si>
  <si>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</si>
  <si>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</si>
  <si>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</si>
  <si>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</si>
  <si>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</si>
  <si>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</si>
  <si>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</si>
  <si>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</si>
  <si>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</si>
  <si>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</si>
  <si>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</si>
  <si>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</si>
  <si>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</si>
  <si>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</si>
  <si>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</si>
  <si>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</si>
  <si>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</si>
  <si>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</si>
  <si>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</si>
  <si>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</si>
  <si>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</si>
  <si>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</si>
  <si>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</si>
  <si>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</si>
  <si>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</si>
  <si>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</si>
  <si>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</si>
  <si>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</si>
  <si>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</si>
  <si>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</si>
  <si>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</si>
  <si>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</si>
  <si>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</si>
  <si>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</si>
  <si>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</si>
  <si>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</si>
  <si>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</si>
  <si>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</si>
  <si>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</si>
  <si>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</si>
  <si>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</si>
  <si>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</si>
  <si>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</si>
  <si>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</si>
  <si>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</si>
  <si>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</si>
  <si>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</si>
  <si>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</si>
  <si>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</si>
  <si>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</si>
  <si>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</si>
  <si>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</si>
  <si>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</si>
  <si>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</si>
  <si>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</si>
  <si>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</si>
  <si>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</si>
  <si>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</si>
  <si>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</si>
  <si>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</si>
  <si>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</si>
  <si>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</si>
  <si>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</si>
  <si>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</si>
  <si>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</si>
  <si>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</si>
  <si>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</si>
  <si>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</si>
  <si>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</si>
  <si>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</si>
  <si>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</si>
  <si>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</si>
  <si>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</si>
  <si>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</si>
  <si>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</si>
  <si>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</si>
  <si>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</si>
  <si>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</si>
  <si>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</si>
  <si>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</si>
  <si>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</si>
  <si>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</si>
  <si>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</si>
  <si>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</si>
  <si>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</si>
  <si>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</si>
  <si>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</si>
  <si>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</si>
  <si>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</si>
  <si>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</si>
  <si>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</si>
  <si>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</si>
  <si>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</si>
  <si>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</si>
  <si>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</si>
  <si>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</si>
  <si>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</si>
  <si>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</si>
  <si>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</si>
  <si>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</si>
  <si>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</si>
  <si>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</si>
  <si>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</si>
  <si>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</si>
  <si>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</si>
  <si>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</si>
  <si>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</si>
  <si>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</si>
  <si>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</si>
  <si>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</si>
  <si>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</si>
  <si>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</si>
  <si>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</si>
  <si>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</si>
  <si>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</si>
  <si>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</si>
  <si>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</si>
  <si>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</si>
  <si>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</si>
  <si>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</si>
  <si>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</si>
  <si>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</si>
  <si>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</si>
  <si>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</si>
  <si>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</si>
  <si>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</si>
  <si>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</si>
  <si>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</si>
  <si>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</si>
  <si>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</si>
  <si>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</si>
  <si>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</si>
  <si>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</si>
  <si>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</si>
  <si>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</si>
  <si>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</si>
  <si>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</si>
  <si>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</si>
  <si>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</si>
  <si>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</si>
  <si>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</si>
  <si>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</si>
  <si>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</si>
  <si>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</si>
  <si>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</si>
  <si>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</si>
  <si>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</si>
  <si>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</si>
  <si>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</si>
  <si>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</si>
  <si>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</si>
  <si>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</si>
  <si>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</si>
  <si>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</si>
  <si>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</si>
  <si>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</si>
  <si>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</si>
  <si>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</si>
  <si>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</si>
  <si>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</si>
  <si>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</si>
  <si>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</si>
  <si>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</si>
  <si>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</si>
  <si>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</si>
  <si>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</si>
  <si>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</si>
  <si>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</si>
  <si>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</si>
  <si>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</si>
  <si>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</si>
  <si>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</si>
  <si>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</si>
  <si>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</si>
  <si>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</si>
  <si>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</si>
  <si>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</si>
  <si>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</si>
  <si>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</si>
  <si>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</si>
  <si>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</si>
  <si>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</si>
  <si>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</si>
  <si>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</si>
  <si>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</si>
  <si>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</si>
  <si>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</si>
  <si>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</si>
  <si>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</si>
  <si>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</si>
  <si>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</si>
  <si>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</si>
  <si>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</si>
  <si>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</si>
  <si>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</si>
  <si>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</si>
  <si>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</si>
  <si>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</si>
  <si>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</si>
  <si>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</si>
  <si>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</si>
  <si>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</si>
  <si>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</si>
  <si>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</si>
  <si>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</si>
  <si>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</si>
  <si>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</si>
  <si>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</si>
  <si>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</si>
  <si>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</si>
  <si>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</si>
  <si>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</si>
  <si>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</si>
  <si>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</si>
  <si>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</si>
  <si>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</si>
  <si>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</si>
  <si>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</si>
  <si>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</si>
  <si>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</si>
  <si>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</si>
  <si>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</si>
  <si>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</si>
  <si>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</si>
  <si>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</si>
  <si>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</si>
  <si>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</si>
  <si>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</si>
  <si>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</si>
  <si>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</si>
  <si>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</si>
  <si>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</si>
  <si>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</si>
  <si>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</si>
  <si>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</si>
  <si>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</si>
  <si>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</si>
  <si>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</si>
  <si>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</si>
  <si>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</si>
  <si>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</si>
  <si>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</si>
  <si>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</si>
  <si>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</si>
  <si>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</si>
  <si>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</si>
  <si>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</si>
  <si>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</si>
  <si>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</si>
  <si>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</si>
  <si>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</si>
  <si>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</si>
  <si>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</si>
  <si>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</si>
  <si>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</si>
  <si>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</si>
  <si>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</si>
  <si>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</si>
  <si>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</si>
  <si>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</si>
  <si>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</si>
  <si>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</si>
  <si>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</si>
  <si>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</si>
  <si>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</si>
  <si>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</si>
  <si>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</si>
  <si>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</si>
  <si>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</si>
  <si>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</si>
  <si>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</si>
  <si>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</si>
  <si>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</si>
  <si>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</si>
  <si>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</si>
  <si>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</si>
  <si>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</si>
  <si>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</si>
  <si>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</si>
  <si>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</si>
  <si>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</si>
  <si>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</si>
  <si>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</si>
  <si>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</si>
  <si>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</si>
  <si>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</si>
  <si>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</si>
  <si>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</si>
  <si>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</si>
  <si>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</si>
  <si>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</si>
  <si>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</si>
  <si>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</si>
  <si>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</si>
  <si>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</si>
  <si>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</si>
  <si>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</si>
  <si>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</si>
  <si>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</si>
  <si>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</si>
  <si>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</si>
  <si>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</si>
  <si>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</si>
  <si>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</si>
  <si>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</si>
  <si>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</si>
  <si>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</si>
  <si>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</si>
  <si>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</si>
  <si>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</si>
  <si>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</si>
  <si>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</si>
  <si>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</si>
  <si>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</si>
  <si>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</si>
  <si>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</si>
  <si>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</si>
  <si>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</si>
  <si>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</si>
  <si>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</si>
  <si>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</si>
  <si>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</si>
  <si>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</si>
  <si>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</si>
  <si>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</si>
  <si>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</si>
  <si>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</si>
  <si>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</si>
  <si>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</si>
  <si>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</si>
  <si>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</si>
  <si>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</si>
  <si>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</si>
  <si>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</si>
  <si>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</si>
  <si>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</si>
  <si>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</si>
  <si>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</si>
  <si>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</si>
  <si>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</si>
  <si>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</si>
  <si>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</si>
  <si>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</si>
  <si>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</si>
  <si>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</si>
  <si>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</si>
  <si>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</si>
  <si>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</si>
  <si>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</si>
  <si>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</si>
  <si>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</si>
  <si>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</si>
  <si>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</si>
  <si>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</si>
  <si>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</si>
  <si>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</si>
  <si>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</si>
  <si>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</si>
  <si>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</si>
  <si>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</si>
  <si>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</si>
  <si>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</si>
  <si>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</si>
  <si>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</si>
  <si>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</si>
  <si>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</si>
  <si>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</si>
  <si>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</si>
  <si>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</si>
  <si>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</si>
  <si>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</si>
  <si>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</si>
  <si>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</si>
  <si>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</si>
  <si>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</si>
  <si>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</si>
  <si>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</si>
  <si>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</si>
  <si>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</si>
  <si>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</si>
  <si>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</si>
  <si>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</si>
  <si>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</si>
  <si>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</si>
  <si>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</si>
  <si>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</si>
  <si>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</si>
  <si>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</si>
  <si>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</si>
  <si>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</si>
  <si>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</si>
  <si>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</si>
  <si>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</si>
  <si>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</si>
  <si>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</si>
  <si>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</si>
  <si>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</si>
  <si>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</si>
  <si>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</si>
  <si>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</si>
  <si>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</si>
  <si>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</si>
  <si>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</si>
  <si>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</si>
  <si>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</si>
  <si>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</si>
  <si>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</si>
  <si>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</si>
  <si>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</si>
  <si>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</si>
  <si>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</si>
  <si>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</si>
  <si>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</si>
  <si>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</si>
  <si>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</si>
  <si>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</si>
  <si>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</si>
  <si>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</si>
  <si>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</si>
  <si>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</si>
  <si>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</si>
  <si>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</si>
  <si>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</si>
  <si>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</si>
  <si>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</si>
  <si>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</si>
  <si>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</si>
  <si>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</si>
  <si>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</si>
  <si>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</si>
  <si>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</si>
  <si>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</si>
  <si>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</si>
  <si>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</si>
  <si>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</si>
  <si>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</si>
  <si>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</si>
  <si>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</si>
  <si>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</si>
  <si>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</si>
  <si>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</si>
  <si>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</si>
  <si>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</si>
  <si>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</si>
  <si>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</si>
  <si>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</si>
  <si>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</si>
  <si>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</si>
  <si>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</si>
  <si>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</si>
  <si>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</si>
  <si>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</si>
  <si>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</si>
  <si>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</si>
  <si>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</si>
  <si>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</si>
  <si>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</si>
  <si>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</si>
  <si>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</si>
  <si>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</si>
  <si>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</si>
  <si>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</si>
  <si>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</si>
  <si>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</si>
  <si>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</si>
  <si>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</si>
  <si>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</si>
  <si>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</si>
  <si>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</si>
  <si>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</si>
  <si>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</si>
  <si>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</si>
  <si>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</si>
  <si>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</si>
  <si>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</si>
  <si>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</si>
  <si>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</si>
  <si>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</si>
  <si>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</si>
  <si>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</si>
  <si>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</si>
  <si>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</si>
  <si>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</si>
  <si>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</si>
  <si>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</si>
  <si>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</si>
  <si>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</si>
  <si>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</si>
  <si>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</si>
  <si>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</si>
  <si>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</si>
  <si>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</si>
  <si>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</si>
  <si>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</si>
  <si>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</si>
  <si>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</si>
  <si>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</si>
  <si>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</si>
  <si>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</si>
  <si>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</si>
  <si>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</si>
  <si>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</si>
  <si>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</si>
  <si>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</si>
  <si>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</si>
  <si>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</si>
  <si>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</si>
  <si>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</si>
  <si>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</si>
  <si>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</si>
  <si>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</si>
  <si>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</si>
  <si>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</si>
  <si>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</si>
  <si>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</si>
  <si>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</si>
  <si>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</si>
  <si>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</si>
  <si>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</si>
  <si>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</si>
  <si>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</si>
  <si>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</si>
  <si>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</si>
  <si>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</si>
  <si>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</si>
  <si>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</si>
  <si>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</si>
  <si>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</si>
  <si>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</si>
  <si>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</si>
  <si>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</si>
  <si>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</si>
  <si>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</si>
  <si>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</si>
  <si>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</si>
  <si>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</si>
  <si>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</si>
  <si>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</si>
  <si>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</si>
  <si>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</si>
  <si>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</si>
  <si>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</si>
  <si>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</si>
  <si>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</si>
  <si>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</si>
  <si>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</si>
  <si>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</si>
  <si>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</si>
  <si>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</si>
  <si>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</si>
  <si>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</si>
  <si>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</si>
  <si>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</si>
  <si>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</si>
  <si>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</si>
  <si>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</si>
  <si>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</si>
  <si>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</si>
  <si>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</si>
  <si>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</si>
  <si>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</si>
  <si>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</si>
  <si>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</si>
  <si>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</si>
  <si>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</si>
  <si>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</si>
  <si>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</si>
  <si>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</si>
  <si>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</si>
  <si>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</si>
  <si>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</si>
  <si>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</si>
  <si>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</si>
  <si>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</si>
  <si>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</si>
  <si>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</si>
  <si>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</si>
  <si>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</si>
  <si>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</si>
  <si>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</si>
  <si>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</si>
  <si>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</si>
  <si>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</si>
  <si>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</si>
  <si>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</si>
  <si>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</si>
  <si>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</si>
  <si>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</si>
  <si>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</si>
  <si>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</si>
  <si>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</si>
  <si>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</si>
  <si>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</si>
  <si>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</si>
  <si>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</si>
  <si>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</si>
  <si>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</si>
  <si>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</si>
  <si>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</si>
  <si>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</si>
  <si>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</si>
  <si>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</si>
  <si>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</si>
  <si>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</si>
  <si>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</si>
  <si>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</si>
  <si>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</si>
  <si>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</si>
  <si>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</si>
  <si>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</si>
  <si>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</si>
  <si>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</si>
  <si>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</si>
  <si>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</si>
  <si>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</si>
  <si>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</si>
  <si>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</si>
  <si>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</si>
  <si>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</si>
  <si>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</si>
  <si>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</si>
  <si>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</si>
  <si>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</si>
  <si>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</si>
  <si>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</si>
  <si>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</si>
  <si>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</si>
  <si>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</si>
  <si>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</si>
  <si>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</si>
  <si>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</si>
  <si>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</si>
  <si>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</si>
  <si>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</si>
  <si>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</si>
  <si>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</si>
  <si>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</si>
  <si>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</si>
  <si>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</si>
  <si>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</si>
  <si>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</si>
  <si>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</si>
  <si>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</si>
  <si>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</si>
  <si>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</si>
  <si>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</si>
  <si>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</si>
  <si>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</si>
  <si>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</si>
  <si>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</si>
  <si>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</si>
  <si>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</si>
  <si>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</si>
  <si>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</si>
  <si>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</si>
  <si>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</si>
  <si>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</si>
  <si>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</si>
  <si>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</si>
  <si>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</si>
  <si>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</si>
  <si>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</si>
  <si>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</si>
  <si>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</si>
  <si>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</si>
  <si>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</si>
  <si>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</si>
  <si>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</si>
  <si>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</si>
  <si>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</si>
  <si>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</si>
  <si>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</si>
  <si>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</si>
  <si>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</si>
  <si>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</si>
  <si>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</si>
  <si>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</si>
  <si>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</si>
  <si>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</si>
  <si>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</si>
  <si>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</si>
  <si>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</si>
  <si>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</si>
  <si>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</si>
  <si>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</si>
  <si>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</si>
  <si>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</si>
  <si>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</si>
  <si>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</si>
  <si>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</si>
  <si>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</si>
  <si>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</si>
  <si>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</si>
  <si>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</si>
  <si>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</si>
  <si>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</si>
  <si>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</si>
  <si>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</si>
  <si>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</si>
  <si>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</si>
  <si>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</si>
  <si>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</si>
  <si>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</si>
  <si>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</si>
  <si>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</si>
  <si>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</si>
  <si>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</si>
  <si>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</si>
  <si>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</si>
  <si>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</si>
  <si>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</si>
  <si>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</si>
  <si>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</si>
  <si>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</si>
  <si>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</si>
  <si>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</si>
  <si>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</si>
  <si>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</si>
  <si>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</si>
  <si>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</si>
  <si>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</si>
  <si>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</si>
  <si>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</si>
  <si>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</si>
  <si>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</si>
  <si>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</si>
  <si>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</si>
  <si>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</si>
  <si>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</si>
  <si>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</si>
  <si>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</si>
  <si>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</si>
  <si>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</si>
  <si>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</si>
  <si>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</si>
  <si>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</si>
  <si>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</si>
  <si>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</si>
  <si>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</si>
  <si>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</si>
  <si>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</si>
  <si>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</si>
  <si>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</si>
  <si>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</si>
  <si>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</si>
  <si>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</si>
  <si>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</si>
  <si>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</si>
  <si>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</si>
  <si>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</si>
  <si>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</si>
  <si>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</si>
  <si>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</si>
  <si>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</si>
  <si>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</si>
  <si>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</si>
  <si>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</si>
  <si>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</si>
  <si>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</si>
  <si>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</si>
  <si>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</si>
  <si>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</si>
  <si>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</si>
  <si>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</si>
  <si>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</si>
  <si>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</si>
  <si>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</si>
  <si>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</si>
  <si>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</si>
  <si>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</si>
  <si>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</si>
  <si>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</si>
  <si>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</si>
  <si>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</si>
  <si>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</si>
  <si>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</si>
  <si>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</si>
  <si>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</si>
  <si>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</si>
  <si>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</si>
  <si>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</si>
  <si>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</si>
  <si>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</si>
  <si>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</si>
  <si>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</si>
  <si>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</si>
  <si>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</si>
  <si>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</si>
  <si>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</si>
  <si>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</si>
  <si>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</si>
  <si>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</si>
  <si>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</si>
  <si>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</si>
  <si>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</si>
  <si>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</si>
  <si>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</si>
  <si>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</si>
  <si>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</si>
  <si>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</si>
  <si>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</si>
  <si>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</si>
  <si>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</si>
  <si>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</si>
  <si>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</si>
  <si>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</si>
  <si>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</si>
  <si>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</si>
  <si>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</si>
  <si>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</si>
  <si>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</si>
  <si>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</si>
  <si>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</si>
  <si>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</si>
  <si>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</si>
  <si>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</si>
  <si>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</si>
  <si>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</si>
  <si>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</si>
  <si>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</si>
  <si>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</si>
  <si>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</si>
  <si>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</si>
  <si>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</si>
  <si>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</si>
  <si>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</si>
  <si>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</si>
  <si>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</si>
  <si>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</si>
  <si>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</si>
  <si>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</si>
  <si>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</si>
  <si>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</si>
  <si>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</si>
  <si>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</si>
  <si>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</si>
  <si>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</si>
  <si>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</si>
  <si>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</si>
  <si>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</si>
  <si>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</si>
  <si>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</si>
  <si>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</si>
  <si>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</si>
  <si>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</si>
  <si>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</si>
  <si>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</si>
  <si>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</si>
  <si>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</si>
  <si>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</si>
  <si>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</si>
  <si>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</si>
  <si>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</si>
  <si>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</si>
  <si>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</si>
  <si>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</si>
  <si>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</si>
  <si>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</si>
  <si>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</si>
  <si>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</si>
  <si>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</si>
  <si>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</si>
  <si>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</si>
  <si>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</si>
  <si>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</si>
  <si>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</si>
  <si>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</si>
  <si>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</si>
  <si>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</si>
  <si>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</si>
  <si>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</si>
  <si>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</si>
  <si>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</si>
  <si>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</si>
  <si>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</si>
  <si>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</si>
  <si>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</si>
  <si>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</si>
  <si>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</si>
  <si>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</si>
  <si>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</si>
  <si>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</si>
  <si>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</si>
  <si>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</si>
  <si>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</si>
  <si>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</si>
  <si>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</si>
  <si>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</si>
  <si>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</si>
  <si>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</si>
  <si>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</si>
  <si>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</si>
  <si>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</si>
  <si>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</si>
  <si>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</si>
  <si>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</si>
  <si>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</si>
  <si>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</si>
  <si>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</si>
  <si>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</si>
  <si>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</si>
  <si>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</si>
  <si>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</si>
  <si>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</si>
  <si>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</si>
  <si>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</si>
  <si>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</si>
  <si>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</si>
  <si>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</si>
  <si>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</si>
  <si>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</si>
  <si>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</si>
  <si>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</si>
  <si>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</si>
  <si>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</si>
  <si>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</si>
  <si>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</si>
  <si>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</si>
  <si>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</si>
  <si>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</si>
  <si>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</si>
  <si>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</si>
  <si>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</si>
  <si>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</si>
  <si>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</si>
  <si>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</si>
  <si>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</si>
  <si>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</si>
  <si>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</si>
  <si>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</si>
  <si>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</si>
  <si>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</si>
  <si>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</si>
  <si>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</si>
  <si>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</si>
  <si>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</si>
  <si>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</si>
  <si>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</si>
  <si>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</si>
  <si>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</si>
  <si>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</si>
  <si>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</si>
  <si>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</si>
  <si>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</si>
  <si>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</si>
  <si>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</si>
  <si>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</si>
  <si>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</si>
  <si>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</si>
  <si>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</si>
  <si>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</si>
  <si>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</si>
  <si>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</si>
  <si>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</si>
  <si>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</si>
  <si>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</si>
  <si>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</si>
  <si>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</si>
  <si>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</si>
  <si>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</si>
  <si>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</si>
  <si>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</si>
  <si>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</si>
  <si>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</si>
  <si>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</si>
  <si>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</si>
  <si>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</si>
  <si>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</si>
  <si>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</si>
  <si>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</si>
  <si>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</si>
  <si>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</si>
  <si>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</si>
  <si>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</si>
  <si>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</si>
  <si>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</si>
  <si>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</si>
  <si>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</si>
  <si>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</si>
  <si>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</si>
  <si>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</si>
  <si>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</si>
  <si>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</si>
  <si>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</si>
  <si>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</si>
  <si>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</si>
  <si>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</si>
  <si>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</si>
  <si>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</si>
  <si>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</si>
  <si>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</si>
  <si>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</si>
  <si>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</si>
  <si>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</si>
  <si>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</si>
  <si>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</si>
  <si>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</si>
  <si>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</si>
  <si>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</si>
  <si>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</si>
  <si>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</si>
  <si>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</si>
  <si>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</si>
  <si>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</si>
  <si>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</si>
  <si>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</si>
  <si>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</si>
  <si>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</si>
  <si>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</si>
  <si>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</si>
  <si>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</si>
  <si>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</si>
  <si>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</si>
  <si>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</si>
  <si>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</si>
  <si>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</si>
  <si>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</si>
  <si>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</si>
  <si>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</si>
  <si>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</si>
  <si>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</si>
  <si>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</si>
  <si>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</si>
  <si>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</si>
  <si>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</si>
  <si>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</si>
  <si>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</si>
  <si>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</si>
  <si>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</si>
  <si>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</si>
  <si>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</si>
  <si>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</si>
  <si>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</si>
  <si>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</si>
  <si>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</si>
  <si>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</si>
  <si>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</si>
  <si>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</si>
  <si>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</si>
  <si>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</si>
  <si>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</si>
  <si>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</si>
  <si>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</si>
  <si>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</si>
  <si>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</si>
  <si>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</si>
  <si>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</si>
  <si>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</si>
  <si>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</si>
  <si>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</si>
  <si>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</si>
  <si>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</si>
  <si>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</si>
  <si>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</si>
  <si>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</si>
  <si>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</si>
  <si>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</si>
  <si>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</si>
  <si>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</si>
  <si>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</si>
  <si>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</si>
  <si>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</si>
  <si>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</si>
  <si>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</si>
  <si>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</si>
  <si>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</si>
  <si>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</si>
  <si>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</si>
  <si>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</si>
  <si>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</si>
  <si>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</si>
  <si>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</si>
  <si>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</si>
  <si>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</si>
  <si>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</si>
  <si>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</si>
  <si>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</si>
  <si>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</si>
  <si>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</si>
  <si>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</si>
  <si>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</si>
  <si>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</si>
  <si>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</si>
  <si>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</si>
  <si>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</si>
  <si>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</si>
  <si>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</si>
  <si>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</si>
  <si>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</si>
  <si>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</si>
  <si>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</si>
  <si>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</si>
  <si>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</si>
  <si>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</si>
  <si>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</si>
  <si>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</si>
  <si>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</si>
  <si>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</si>
  <si>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</si>
  <si>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</si>
  <si>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</si>
  <si>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</si>
  <si>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</si>
  <si>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</si>
  <si>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</si>
  <si>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</si>
  <si>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</si>
  <si>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</si>
  <si>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</si>
  <si>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</si>
  <si>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</si>
  <si>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</si>
  <si>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</si>
  <si>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</si>
  <si>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</si>
  <si>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</si>
  <si>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</si>
  <si>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</si>
  <si>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</si>
  <si>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</si>
  <si>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</si>
  <si>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</si>
  <si>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</si>
  <si>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</si>
  <si>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</si>
  <si>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</si>
  <si>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</si>
  <si>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</si>
  <si>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</si>
  <si>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</si>
  <si>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</si>
  <si>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</si>
  <si>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</si>
  <si>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</si>
  <si>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</si>
  <si>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</si>
  <si>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</si>
  <si>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</si>
  <si>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</si>
  <si>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</si>
  <si>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</si>
  <si>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</si>
  <si>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</si>
  <si>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</si>
  <si>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</si>
  <si>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</si>
  <si>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</si>
  <si>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</si>
  <si>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</si>
  <si>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</si>
  <si>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</si>
  <si>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</si>
  <si>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</si>
  <si>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</si>
  <si>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</si>
  <si>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</si>
  <si>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</si>
  <si>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</si>
  <si>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</si>
  <si>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</si>
  <si>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</si>
  <si>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</si>
  <si>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</si>
  <si>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</si>
  <si>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</si>
  <si>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</si>
  <si>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</si>
  <si>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</si>
  <si>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</si>
  <si>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</si>
  <si>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</si>
  <si>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</si>
  <si>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</si>
  <si>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</si>
  <si>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</si>
  <si>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</si>
  <si>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</si>
  <si>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</si>
  <si>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</si>
  <si>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</si>
  <si>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</si>
  <si>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</si>
  <si>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</si>
  <si>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</si>
  <si>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</si>
  <si>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</si>
  <si>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</si>
  <si>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</si>
  <si>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</si>
  <si>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</si>
  <si>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</si>
  <si>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</si>
  <si>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</si>
  <si>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</si>
  <si>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</si>
  <si>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</si>
  <si>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</si>
  <si>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</si>
  <si>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</si>
  <si>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</si>
  <si>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</si>
  <si>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</si>
  <si>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</si>
  <si>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</si>
  <si>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</si>
  <si>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</si>
  <si>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</si>
  <si>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</si>
  <si>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</si>
  <si>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</si>
  <si>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</si>
  <si>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</si>
  <si>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</si>
  <si>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</si>
  <si>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</si>
  <si>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</si>
  <si>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</si>
  <si>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</si>
  <si>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</si>
  <si>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</si>
  <si>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</si>
  <si>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</si>
  <si>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</si>
  <si>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</si>
  <si>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</si>
  <si>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</si>
  <si>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</si>
  <si>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</si>
  <si>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</si>
  <si>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</si>
  <si>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</si>
  <si>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</si>
  <si>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</si>
  <si>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</si>
  <si>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</si>
  <si>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</si>
  <si>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</si>
  <si>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</si>
  <si>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</si>
  <si>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</si>
  <si>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</si>
  <si>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</si>
  <si>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</si>
  <si>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</si>
  <si>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</si>
  <si>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</si>
  <si>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</si>
  <si>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</si>
  <si>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</si>
  <si>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</si>
  <si>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</si>
  <si>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</si>
  <si>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</si>
  <si>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</si>
  <si>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</si>
  <si>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</si>
  <si>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</si>
  <si>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</si>
  <si>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</si>
  <si>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</si>
  <si>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</si>
  <si>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</si>
  <si>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</si>
  <si>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</si>
  <si>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</si>
  <si>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</si>
  <si>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</si>
  <si>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</si>
  <si>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</si>
  <si>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</si>
  <si>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</si>
  <si>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</si>
  <si>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</si>
  <si>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</si>
  <si>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</si>
  <si>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</si>
  <si>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</si>
  <si>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</si>
  <si>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</si>
  <si>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</si>
  <si>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</si>
  <si>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</si>
  <si>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</si>
  <si>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</si>
  <si>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</si>
  <si>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</si>
  <si>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</si>
  <si>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</si>
  <si>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</si>
  <si>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</si>
  <si>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</si>
  <si>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</si>
  <si>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</si>
  <si>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</si>
  <si>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</si>
  <si>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</si>
  <si>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</si>
  <si>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</si>
  <si>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</si>
  <si>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</si>
  <si>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</si>
  <si>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</si>
  <si>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</si>
  <si>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</si>
  <si>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</si>
  <si>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</si>
  <si>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</si>
  <si>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</si>
  <si>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</si>
  <si>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</si>
  <si>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</si>
  <si>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</si>
  <si>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</si>
  <si>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</si>
  <si>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</si>
  <si>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</si>
  <si>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</si>
  <si>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</si>
  <si>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</si>
  <si>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</si>
  <si>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</si>
  <si>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</si>
  <si>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</si>
  <si>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</si>
  <si>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</si>
  <si>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</si>
  <si>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</si>
  <si>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</si>
  <si>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</si>
  <si>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</si>
  <si>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</si>
  <si>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</si>
  <si>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</si>
  <si>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</si>
  <si>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</si>
  <si>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</si>
  <si>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</si>
  <si>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</si>
  <si>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</si>
  <si>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</si>
  <si>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</si>
  <si>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</si>
  <si>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</si>
  <si>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</si>
  <si>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</si>
  <si>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</si>
  <si>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</si>
  <si>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</si>
  <si>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</si>
  <si>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</si>
  <si>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</si>
  <si>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</si>
  <si>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</si>
  <si>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</si>
  <si>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</si>
  <si>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</si>
  <si>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</si>
  <si>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</si>
  <si>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</si>
  <si>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</si>
  <si>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</si>
  <si>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</si>
  <si>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</si>
  <si>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</si>
  <si>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</si>
  <si>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</si>
  <si>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</si>
  <si>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</si>
  <si>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</si>
  <si>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</si>
  <si>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</si>
  <si>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</si>
  <si>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</si>
  <si>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</si>
  <si>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</si>
  <si>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</si>
  <si>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</si>
  <si>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</si>
  <si>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</si>
  <si>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</si>
  <si>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</si>
  <si>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</si>
  <si>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</si>
  <si>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</si>
  <si>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</si>
  <si>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</si>
  <si>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</si>
  <si>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</si>
  <si>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</si>
  <si>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</si>
  <si>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</si>
  <si>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</si>
  <si>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</si>
  <si>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</si>
  <si>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</si>
  <si>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</si>
  <si>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</si>
  <si>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</si>
  <si>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</si>
  <si>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</si>
  <si>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</si>
  <si>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</si>
  <si>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</si>
  <si>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</si>
  <si>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</si>
  <si>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</si>
  <si>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</si>
  <si>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</si>
  <si>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</si>
  <si>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</si>
  <si>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</si>
  <si>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</si>
  <si>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</si>
  <si>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</si>
  <si>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</si>
  <si>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</si>
  <si>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</si>
  <si>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</si>
  <si>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</si>
  <si>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</si>
  <si>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</si>
  <si>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</si>
  <si>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</si>
  <si>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</si>
  <si>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</si>
  <si>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</si>
  <si>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</si>
  <si>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</si>
  <si>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</si>
  <si>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</si>
  <si>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</si>
  <si>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</si>
  <si>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</si>
  <si>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</si>
  <si>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</si>
  <si>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</si>
  <si>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</si>
  <si>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</si>
  <si>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</si>
  <si>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</si>
  <si>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</si>
  <si>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</si>
  <si>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</si>
  <si>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</si>
  <si>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</si>
  <si>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</si>
  <si>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</si>
  <si>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</si>
  <si>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</si>
  <si>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</si>
  <si>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</si>
  <si>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</si>
  <si>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</si>
  <si>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</si>
  <si>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</si>
  <si>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</si>
  <si>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</si>
  <si>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</si>
  <si>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</si>
  <si>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</si>
  <si>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</si>
  <si>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</si>
  <si>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</si>
  <si>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</si>
  <si>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</si>
  <si>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</si>
  <si>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</si>
  <si>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</si>
  <si>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</si>
  <si>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</si>
  <si>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</si>
  <si>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</si>
  <si>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</si>
  <si>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</si>
  <si>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</si>
  <si>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</si>
  <si>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</si>
  <si>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</si>
  <si>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</si>
  <si>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</si>
  <si>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</si>
  <si>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</si>
  <si>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</si>
  <si>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</si>
  <si>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</si>
  <si>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</si>
  <si>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</si>
  <si>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</si>
  <si>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</si>
  <si>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</si>
  <si>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</si>
  <si>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</si>
  <si>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</si>
  <si>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</si>
  <si>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</si>
  <si>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</si>
  <si>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</si>
  <si>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</si>
  <si>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</si>
  <si>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</si>
  <si>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</si>
  <si>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</si>
  <si>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</si>
  <si>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</si>
  <si>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</si>
  <si>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</si>
  <si>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</si>
  <si>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</si>
  <si>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</si>
  <si>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</si>
  <si>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</si>
  <si>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</si>
  <si>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</si>
  <si>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</si>
  <si>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</si>
  <si>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</si>
  <si>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</si>
  <si>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</si>
  <si>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</si>
  <si>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</si>
  <si>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</si>
  <si>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</si>
  <si>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</si>
  <si>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</si>
  <si>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</si>
  <si>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</si>
  <si>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</si>
  <si>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</si>
  <si>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</si>
  <si>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</si>
  <si>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</si>
  <si>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</si>
  <si>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</si>
  <si>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</si>
  <si>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</si>
  <si>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</si>
  <si>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</si>
  <si>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</si>
  <si>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</si>
  <si>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</si>
  <si>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</si>
  <si>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</si>
  <si>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</si>
  <si>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</si>
  <si>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</si>
  <si>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</si>
  <si>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</si>
  <si>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</si>
  <si>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</si>
  <si>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</si>
  <si>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</si>
  <si>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</si>
  <si>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</si>
  <si>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</si>
  <si>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</si>
  <si>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</si>
  <si>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</si>
  <si>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</si>
  <si>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</si>
  <si>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</si>
  <si>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</si>
  <si>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</si>
  <si>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</si>
  <si>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</si>
  <si>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</si>
  <si>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</si>
  <si>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</si>
  <si>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</si>
  <si>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</si>
  <si>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</si>
  <si>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</si>
  <si>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</si>
  <si>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</si>
  <si>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</si>
  <si>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</si>
  <si>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</si>
  <si>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</si>
  <si>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</si>
  <si>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</si>
  <si>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</si>
  <si>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</si>
  <si>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</si>
  <si>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</si>
  <si>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</si>
  <si>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</si>
  <si>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</si>
  <si>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</si>
  <si>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</si>
  <si>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</si>
  <si>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</si>
  <si>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</si>
  <si>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</si>
  <si>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</si>
  <si>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</si>
  <si>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</si>
  <si>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</si>
  <si>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</si>
  <si>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</si>
  <si>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</si>
  <si>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</si>
  <si>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</si>
  <si>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</si>
  <si>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</si>
  <si>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</si>
  <si>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</si>
  <si>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</si>
  <si>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</si>
  <si>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</si>
  <si>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</si>
  <si>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</si>
  <si>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</si>
  <si>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</si>
  <si>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</si>
  <si>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</si>
  <si>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</si>
  <si>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</si>
  <si>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</si>
  <si>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</si>
  <si>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</si>
  <si>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</si>
  <si>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</si>
  <si>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</si>
  <si>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</si>
  <si>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</si>
  <si>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</si>
  <si>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</si>
  <si>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</si>
  <si>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</si>
  <si>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</si>
  <si>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</si>
  <si>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</si>
  <si>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</si>
  <si>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</si>
  <si>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</si>
  <si>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</si>
  <si>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</si>
  <si>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</si>
  <si>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</si>
  <si>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</si>
  <si>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</si>
  <si>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</si>
  <si>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</si>
  <si>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</si>
  <si>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</si>
  <si>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</si>
  <si>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</si>
  <si>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</si>
  <si>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</si>
  <si>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</si>
  <si>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</si>
  <si>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</si>
  <si>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</si>
  <si>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</si>
  <si>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</si>
  <si>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</si>
  <si>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</si>
  <si>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</si>
  <si>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</si>
  <si>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</si>
  <si>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</si>
  <si>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</si>
  <si>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</si>
  <si>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</si>
  <si>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</si>
  <si>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</si>
  <si>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</si>
  <si>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</si>
  <si>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</si>
  <si>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</si>
  <si>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</si>
  <si>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</si>
  <si>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</si>
  <si>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</si>
  <si>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</si>
  <si>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</si>
  <si>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</si>
  <si>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</si>
  <si>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</si>
  <si>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</si>
  <si>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</si>
  <si>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</si>
  <si>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</si>
  <si>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</si>
  <si>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</si>
  <si>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</si>
  <si>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</si>
  <si>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</si>
  <si>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</si>
  <si>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</si>
  <si>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</si>
  <si>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</si>
  <si>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</si>
  <si>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</si>
  <si>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</si>
  <si>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</si>
  <si>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</si>
  <si>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</si>
  <si>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</si>
  <si>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</si>
  <si>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</si>
  <si>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</si>
  <si>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</si>
  <si>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</si>
  <si>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</si>
  <si>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</si>
  <si>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</si>
  <si>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</si>
  <si>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</si>
  <si>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</si>
  <si>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</si>
  <si>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</si>
  <si>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</si>
  <si>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</si>
  <si>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</si>
  <si>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</si>
  <si>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</si>
  <si>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</si>
  <si>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</si>
  <si>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</si>
  <si>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</si>
  <si>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</si>
  <si>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</si>
  <si>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</si>
  <si>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</si>
  <si>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</si>
  <si>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</si>
  <si>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</si>
  <si>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</si>
  <si>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</si>
  <si>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</si>
  <si>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</si>
  <si>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</si>
  <si>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</si>
  <si>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</si>
  <si>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</si>
  <si>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</si>
  <si>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</si>
  <si>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</si>
  <si>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</si>
  <si>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</si>
  <si>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</si>
  <si>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</si>
  <si>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</si>
  <si>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</si>
  <si>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</si>
  <si>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</si>
  <si>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</si>
  <si>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</si>
  <si>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</si>
  <si>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</si>
  <si>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</si>
  <si>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</si>
  <si>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</si>
  <si>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</si>
  <si>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</si>
  <si>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</si>
  <si>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</si>
  <si>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</si>
  <si>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</si>
  <si>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</si>
  <si>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</si>
  <si>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</si>
  <si>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</si>
  <si>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</si>
  <si>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</si>
  <si>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</si>
  <si>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</si>
  <si>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</si>
  <si>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</si>
  <si>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</si>
  <si>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</si>
  <si>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</si>
  <si>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</si>
  <si>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</si>
  <si>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</si>
  <si>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</si>
  <si>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</si>
  <si>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</si>
  <si>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</si>
  <si>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</si>
  <si>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</si>
  <si>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</si>
  <si>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</si>
  <si>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</si>
  <si>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</si>
  <si>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</si>
  <si>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</si>
  <si>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</si>
  <si>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</si>
  <si>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</si>
  <si>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</si>
  <si>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</si>
  <si>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</si>
  <si>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</si>
  <si>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</si>
  <si>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</si>
  <si>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</si>
  <si>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</si>
  <si>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</si>
  <si>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</si>
  <si>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</si>
  <si>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</si>
  <si>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</si>
  <si>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</si>
  <si>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</si>
  <si>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</si>
  <si>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</si>
  <si>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</si>
  <si>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</si>
  <si>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</si>
  <si>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</si>
  <si>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</si>
  <si>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</si>
  <si>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</si>
  <si>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</si>
  <si>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</si>
  <si>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</si>
  <si>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</si>
  <si>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</si>
  <si>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</si>
  <si>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</si>
  <si>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</si>
  <si>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</si>
  <si>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</si>
  <si>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</si>
  <si>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</si>
  <si>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</si>
  <si>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</si>
  <si>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</si>
  <si>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</si>
  <si>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</si>
  <si>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</si>
  <si>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</si>
  <si>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</si>
  <si>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</si>
  <si>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</si>
  <si>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</si>
  <si>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</si>
  <si>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</si>
  <si>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</si>
  <si>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</si>
  <si>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</si>
  <si>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</si>
  <si>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</si>
  <si>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</si>
  <si>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</si>
  <si>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</si>
  <si>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</si>
  <si>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</si>
  <si>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</si>
  <si>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</si>
  <si>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</si>
  <si>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</si>
  <si>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</si>
  <si>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</si>
  <si>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</si>
  <si>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</si>
  <si>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</si>
  <si>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</si>
  <si>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</si>
  <si>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</si>
  <si>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</si>
  <si>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</si>
  <si>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</si>
  <si>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</si>
  <si>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</si>
  <si>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</si>
  <si>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</si>
  <si>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</si>
  <si>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</si>
  <si>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</si>
  <si>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</si>
  <si>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</si>
  <si>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</si>
  <si>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</si>
  <si>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</si>
  <si>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</si>
  <si>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</si>
  <si>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</si>
  <si>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</si>
  <si>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</si>
  <si>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</si>
  <si>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</si>
  <si>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</si>
  <si>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</si>
  <si>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</si>
  <si>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</si>
  <si>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</si>
  <si>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</si>
  <si>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</si>
  <si>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</si>
  <si>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</si>
  <si>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</si>
  <si>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</si>
  <si>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</si>
  <si>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</si>
  <si>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</si>
  <si>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</si>
  <si>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</si>
  <si>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</si>
  <si>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</si>
  <si>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</si>
  <si>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</si>
  <si>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</si>
  <si>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</si>
  <si>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</si>
  <si>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</si>
  <si>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</si>
  <si>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</si>
  <si>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</si>
  <si>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</si>
  <si>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</si>
  <si>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</si>
  <si>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</si>
  <si>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</si>
  <si>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</si>
  <si>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</si>
  <si>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</si>
  <si>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</si>
  <si>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</si>
  <si>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</si>
  <si>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</si>
  <si>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</si>
  <si>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</si>
  <si>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</si>
  <si>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</si>
  <si>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</si>
  <si>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</si>
  <si>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</si>
  <si>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</si>
  <si>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</si>
  <si>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</si>
  <si>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</si>
  <si>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</si>
  <si>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</si>
  <si>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</si>
  <si>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</si>
  <si>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</si>
  <si>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</si>
  <si>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</si>
  <si>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</si>
  <si>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</si>
  <si>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</si>
  <si>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</si>
  <si>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</si>
  <si>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</si>
  <si>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</si>
  <si>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</si>
  <si>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</si>
  <si>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</si>
  <si>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</si>
  <si>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</si>
  <si>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</si>
  <si>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</si>
  <si>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</si>
  <si>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</si>
  <si>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</si>
  <si>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</si>
  <si>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</si>
  <si>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</si>
  <si>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</si>
  <si>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</si>
  <si>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</si>
  <si>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</si>
  <si>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</si>
  <si>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</si>
  <si>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</si>
  <si>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</si>
  <si>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</si>
  <si>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</si>
  <si>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</si>
  <si>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</si>
  <si>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</si>
  <si>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</si>
  <si>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</si>
  <si>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</si>
  <si>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</si>
  <si>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</si>
  <si>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</si>
  <si>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</si>
  <si>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</si>
  <si>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</si>
  <si>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</si>
  <si>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</si>
  <si>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</si>
  <si>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</si>
  <si>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</si>
  <si>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</si>
  <si>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</si>
  <si>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</si>
  <si>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</si>
  <si>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</si>
  <si>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</si>
  <si>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</si>
  <si>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</si>
  <si>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</si>
  <si>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</si>
  <si>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</si>
  <si>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</si>
  <si>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</si>
  <si>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</si>
  <si>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</si>
  <si>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</si>
  <si>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</si>
  <si>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</si>
  <si>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</si>
  <si>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</si>
  <si>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</si>
  <si>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</si>
  <si>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</si>
  <si>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</si>
  <si>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</si>
  <si>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</si>
  <si>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</si>
  <si>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</si>
  <si>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</si>
  <si>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</si>
  <si>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</si>
  <si>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</si>
  <si>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</si>
  <si>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</si>
  <si>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</si>
  <si>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</si>
  <si>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</si>
  <si>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</si>
  <si>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</si>
  <si>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</si>
  <si>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</si>
  <si>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</si>
  <si>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</si>
  <si>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</si>
  <si>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</si>
  <si>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</si>
  <si>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</si>
  <si>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</si>
  <si>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</si>
  <si>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</si>
  <si>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</si>
  <si>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</si>
  <si>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</si>
  <si>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</si>
  <si>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</si>
  <si>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</si>
  <si>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</si>
  <si>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</si>
  <si>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</si>
  <si>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</si>
  <si>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</si>
  <si>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</si>
  <si>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</si>
  <si>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</si>
  <si>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</si>
  <si>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</si>
  <si>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</si>
  <si>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</si>
  <si>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</si>
  <si>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</si>
  <si>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</si>
  <si>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</si>
  <si>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</si>
  <si>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</si>
  <si>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</si>
  <si>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</si>
  <si>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</si>
  <si>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</si>
  <si>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</si>
  <si>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</si>
  <si>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</si>
  <si>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</si>
  <si>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</si>
  <si>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</si>
  <si>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</si>
  <si>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</si>
  <si>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</si>
  <si>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</si>
  <si>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</si>
  <si>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</si>
  <si>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</si>
  <si>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</si>
  <si>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</si>
  <si>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</si>
  <si>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</si>
  <si>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</si>
  <si>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</si>
  <si>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</si>
  <si>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</si>
  <si>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</si>
  <si>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</si>
  <si>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</si>
  <si>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</si>
  <si>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</si>
  <si>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</si>
  <si>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</si>
  <si>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</si>
  <si>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</si>
  <si>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</si>
  <si>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</si>
  <si>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</si>
  <si>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</si>
  <si>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</si>
  <si>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</si>
  <si>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</si>
  <si>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</si>
  <si>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</si>
  <si>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</si>
  <si>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</si>
  <si>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</si>
  <si>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</si>
  <si>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</si>
  <si>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</si>
  <si>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</si>
  <si>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</si>
  <si>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</si>
  <si>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</si>
  <si>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</si>
  <si>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</si>
  <si>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</si>
  <si>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</si>
  <si>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</si>
  <si>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</si>
  <si>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</si>
  <si>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</si>
  <si>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</si>
  <si>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</si>
  <si>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</si>
  <si>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</si>
  <si>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</si>
  <si>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</si>
  <si>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</si>
  <si>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</si>
  <si>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</si>
  <si>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</si>
  <si>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</si>
  <si>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</si>
  <si>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</si>
  <si>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</si>
  <si>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</si>
  <si>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</si>
  <si>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</si>
  <si>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</si>
  <si>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</si>
  <si>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</si>
  <si>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</si>
  <si>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</si>
  <si>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</si>
  <si>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</si>
  <si>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</si>
  <si>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</si>
  <si>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</si>
  <si>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</si>
  <si>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</si>
  <si>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</si>
  <si>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</si>
  <si>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</si>
  <si>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</si>
  <si>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</si>
  <si>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</si>
  <si>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</si>
  <si>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</si>
  <si>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</si>
  <si>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</si>
  <si>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</si>
  <si>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</si>
  <si>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</si>
  <si>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</si>
  <si>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</si>
  <si>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</si>
  <si>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</si>
  <si>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</si>
  <si>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</si>
  <si>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</si>
  <si>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</si>
  <si>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</si>
  <si>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</si>
  <si>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</si>
  <si>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</si>
  <si>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</si>
  <si>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</si>
  <si>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</si>
  <si>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</si>
  <si>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</si>
  <si>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</si>
  <si>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</si>
  <si>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</si>
  <si>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</si>
  <si>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</si>
  <si>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</si>
  <si>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</si>
  <si>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</si>
  <si>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</si>
  <si>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</si>
  <si>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</si>
  <si>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</si>
  <si>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</si>
  <si>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</si>
  <si>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</si>
  <si>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</si>
  <si>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</si>
  <si>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</si>
  <si>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</si>
  <si>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</si>
  <si>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</si>
  <si>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</si>
  <si>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</si>
  <si>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</si>
  <si>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</si>
  <si>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</si>
  <si>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</si>
  <si>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</si>
  <si>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</si>
  <si>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</si>
  <si>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</si>
  <si>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</si>
  <si>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</si>
  <si>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</si>
  <si>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</si>
  <si>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</si>
  <si>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</si>
  <si>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</si>
  <si>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</si>
  <si>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</si>
  <si>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</si>
  <si>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</si>
  <si>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</si>
  <si>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</si>
  <si>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</si>
  <si>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</si>
  <si>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</si>
  <si>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</si>
  <si>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</si>
  <si>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</si>
  <si>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</si>
  <si>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</si>
  <si>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</si>
  <si>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</si>
  <si>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</si>
  <si>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</si>
  <si>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</si>
  <si>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</si>
  <si>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</si>
  <si>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</si>
  <si>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</si>
  <si>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</si>
  <si>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</si>
  <si>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</si>
  <si>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</si>
  <si>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</si>
  <si>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</si>
  <si>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</si>
  <si>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</si>
  <si>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</si>
  <si>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</si>
  <si>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</si>
  <si>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</si>
  <si>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</si>
  <si>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</si>
  <si>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</si>
  <si>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</si>
  <si>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</si>
  <si>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</si>
  <si>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</si>
  <si>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</si>
  <si>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</si>
  <si>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</si>
  <si>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</si>
  <si>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</si>
  <si>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</si>
  <si>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</si>
  <si>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</si>
  <si>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</si>
  <si>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</si>
  <si>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</si>
  <si>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</si>
  <si>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</si>
  <si>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</si>
  <si>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</si>
  <si>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</si>
  <si>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</si>
  <si>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</si>
  <si>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</si>
  <si>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</si>
  <si>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</si>
  <si>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</si>
  <si>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</si>
  <si>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</si>
  <si>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</si>
  <si>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</si>
  <si>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</si>
  <si>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</si>
  <si>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</si>
  <si>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</si>
  <si>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</si>
  <si>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</si>
  <si>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</si>
  <si>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</si>
  <si>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</si>
  <si>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</si>
  <si>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</si>
  <si>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</si>
  <si>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</si>
  <si>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</si>
  <si>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</si>
  <si>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</si>
  <si>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</si>
  <si>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</si>
  <si>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</si>
  <si>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</si>
  <si>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</si>
  <si>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</si>
  <si>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</si>
  <si>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</si>
  <si>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</si>
  <si>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</si>
  <si>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</si>
  <si>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</si>
  <si>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</si>
  <si>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</si>
  <si>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</si>
  <si>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</si>
  <si>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</si>
  <si>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</si>
  <si>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</si>
  <si>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</si>
  <si>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</si>
  <si>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</si>
  <si>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</si>
  <si>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</si>
  <si>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</si>
  <si>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</si>
  <si>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</si>
  <si>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</si>
  <si>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</si>
  <si>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</si>
  <si>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</si>
  <si>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</si>
  <si>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</si>
  <si>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</si>
  <si>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</si>
  <si>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</si>
  <si>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</si>
  <si>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</si>
  <si>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</si>
  <si>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</si>
  <si>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</si>
  <si>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</si>
  <si>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</si>
  <si>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</si>
  <si>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</si>
  <si>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</si>
  <si>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</si>
  <si>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</si>
  <si>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</si>
  <si>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</si>
  <si>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</si>
  <si>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</si>
  <si>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</si>
  <si>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</si>
  <si>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</si>
  <si>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</si>
  <si>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</si>
  <si>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</si>
  <si>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</si>
  <si>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</si>
  <si>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</si>
  <si>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</si>
  <si>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</si>
  <si>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</si>
  <si>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</si>
  <si>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</si>
  <si>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</si>
  <si>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</si>
  <si>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</si>
  <si>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</si>
  <si>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</si>
  <si>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</si>
  <si>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</si>
  <si>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</si>
  <si>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</si>
  <si>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</si>
  <si>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</si>
  <si>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</si>
  <si>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</si>
  <si>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</si>
  <si>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</si>
  <si>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</si>
  <si>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</si>
  <si>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</si>
  <si>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</si>
  <si>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</si>
  <si>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</si>
  <si>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</si>
  <si>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</si>
  <si>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</si>
  <si>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</si>
  <si>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</si>
  <si>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</si>
  <si>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</si>
  <si>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</si>
  <si>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</si>
  <si>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</si>
  <si>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</si>
  <si>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</si>
  <si>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</si>
  <si>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</si>
  <si>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</si>
  <si>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</si>
  <si>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</si>
  <si>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</si>
  <si>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</si>
  <si>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</si>
  <si>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</si>
  <si>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</si>
  <si>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</si>
  <si>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</si>
  <si>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</si>
  <si>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</si>
  <si>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</si>
  <si>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</si>
  <si>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</si>
  <si>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</si>
  <si>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</si>
  <si>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</si>
  <si>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</si>
  <si>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</si>
  <si>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</si>
  <si>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</si>
  <si>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</si>
  <si>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</si>
  <si>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</si>
  <si>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</si>
  <si>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</si>
  <si>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</si>
  <si>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</si>
  <si>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</si>
  <si>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</si>
  <si>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</si>
  <si>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</si>
  <si>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</si>
  <si>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</si>
  <si>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</si>
  <si>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</si>
  <si>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</si>
  <si>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</si>
  <si>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</si>
  <si>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</si>
  <si>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</si>
  <si>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</si>
  <si>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</si>
  <si>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</si>
  <si>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</si>
  <si>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</si>
  <si>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</si>
  <si>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</si>
  <si>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</si>
  <si>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</si>
  <si>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</si>
  <si>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</si>
  <si>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</si>
  <si>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</si>
  <si>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</si>
  <si>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</si>
  <si>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</si>
  <si>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</si>
  <si>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</si>
  <si>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</si>
  <si>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</si>
  <si>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</si>
  <si>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</si>
  <si>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</si>
  <si>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</si>
  <si>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</si>
  <si>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</si>
  <si>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</si>
  <si>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</si>
  <si>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</si>
  <si>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</si>
  <si>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</si>
  <si>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</si>
  <si>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</si>
  <si>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</si>
  <si>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</si>
  <si>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</si>
  <si>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</si>
  <si>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</si>
  <si>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</si>
  <si>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</si>
  <si>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</si>
  <si>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</si>
  <si>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</si>
  <si>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</si>
  <si>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</si>
  <si>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</si>
  <si>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</si>
  <si>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</si>
  <si>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</si>
  <si>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</si>
  <si>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</si>
  <si>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</si>
  <si>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</si>
  <si>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</si>
  <si>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</si>
  <si>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</si>
  <si>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</si>
  <si>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</si>
  <si>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</si>
  <si>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</si>
  <si>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</si>
  <si>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</si>
  <si>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</si>
  <si>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</si>
  <si>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</si>
  <si>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</si>
  <si>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</si>
  <si>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</si>
  <si>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</si>
  <si>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</si>
  <si>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</si>
  <si>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</si>
  <si>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</si>
  <si>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</si>
  <si>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</si>
  <si>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</si>
  <si>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</si>
  <si>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</si>
  <si>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</si>
  <si>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</si>
  <si>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</si>
  <si>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</si>
  <si>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</si>
  <si>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</si>
  <si>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</si>
  <si>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</si>
  <si>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</si>
  <si>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</si>
  <si>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</si>
  <si>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</si>
  <si>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</si>
  <si>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</si>
  <si>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</si>
  <si>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</si>
  <si>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</si>
  <si>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</si>
  <si>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</si>
  <si>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</si>
  <si>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</si>
  <si>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</si>
  <si>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</si>
  <si>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</si>
  <si>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</si>
  <si>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</si>
  <si>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</si>
  <si>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</si>
  <si>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</si>
  <si>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</si>
  <si>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</si>
  <si>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</si>
  <si>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</si>
  <si>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</si>
  <si>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</si>
  <si>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</si>
  <si>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</si>
  <si>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</si>
  <si>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</si>
  <si>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</si>
  <si>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</si>
  <si>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</si>
  <si>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</si>
  <si>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</si>
  <si>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</si>
  <si>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</si>
  <si>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</si>
  <si>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</si>
  <si>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</si>
  <si>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</si>
  <si>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</si>
  <si>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</si>
  <si>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</si>
  <si>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</si>
  <si>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</si>
  <si>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</si>
  <si>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</si>
  <si>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</si>
  <si>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</si>
  <si>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</si>
  <si>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</si>
  <si>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</si>
  <si>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</si>
  <si>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</si>
  <si>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</si>
  <si>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</si>
  <si>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</si>
  <si>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</si>
  <si>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</si>
  <si>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</si>
  <si>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</si>
  <si>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</si>
  <si>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</si>
  <si>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</si>
  <si>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</si>
  <si>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</si>
  <si>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</si>
  <si>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</si>
  <si>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</si>
  <si>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</si>
  <si>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</si>
  <si>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</si>
  <si>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</si>
  <si>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</si>
  <si>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</si>
  <si>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</si>
  <si>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</si>
  <si>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</si>
  <si>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</si>
  <si>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</si>
  <si>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</si>
  <si>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</si>
  <si>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</si>
  <si>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</si>
  <si>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</si>
  <si>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</si>
  <si>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</si>
  <si>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</si>
  <si>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</si>
  <si>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</si>
  <si>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</si>
  <si>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</si>
  <si>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</si>
  <si>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</si>
  <si>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</si>
  <si>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</si>
  <si>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</si>
  <si>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</si>
  <si>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</si>
  <si>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</si>
  <si>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</si>
  <si>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</si>
  <si>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</si>
  <si>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</si>
  <si>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</si>
  <si>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</si>
  <si>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</si>
  <si>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</si>
  <si>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</si>
  <si>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</si>
  <si>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</si>
  <si>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</si>
  <si>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</si>
  <si>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</si>
  <si>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</si>
  <si>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</si>
  <si>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</si>
  <si>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</si>
  <si>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</si>
  <si>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</si>
  <si>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</si>
  <si>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</si>
  <si>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</si>
  <si>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</si>
  <si>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</si>
  <si>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</si>
  <si>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</si>
  <si>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</si>
  <si>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</si>
  <si>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</si>
  <si>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</si>
  <si>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</si>
  <si>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</si>
  <si>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</si>
  <si>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</si>
  <si>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</si>
  <si>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</si>
  <si>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</si>
  <si>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</si>
  <si>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</si>
  <si>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</si>
  <si>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</si>
  <si>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</si>
  <si>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</si>
  <si>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</si>
  <si>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</si>
  <si>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</si>
  <si>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</si>
  <si>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</si>
  <si>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</si>
  <si>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</si>
  <si>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</si>
  <si>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</si>
  <si>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</si>
  <si>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</si>
  <si>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</si>
  <si>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</si>
  <si>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</si>
  <si>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</si>
  <si>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</si>
  <si>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</si>
  <si>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</si>
  <si>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</si>
  <si>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</si>
  <si>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</si>
  <si>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</si>
  <si>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</si>
  <si>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</si>
  <si>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</si>
  <si>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</si>
  <si>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</si>
  <si>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</si>
  <si>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</si>
  <si>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</si>
  <si>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</si>
  <si>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</si>
  <si>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</si>
  <si>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</si>
  <si>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</si>
  <si>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</si>
  <si>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</si>
  <si>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</si>
  <si>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</si>
  <si>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</si>
  <si>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</si>
  <si>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</si>
  <si>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</si>
  <si>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</si>
  <si>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</si>
  <si>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</si>
  <si>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</si>
  <si>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</si>
  <si>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</si>
  <si>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</si>
  <si>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</si>
  <si>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</si>
  <si>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</si>
  <si>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</si>
  <si>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</si>
  <si>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</si>
  <si>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</si>
  <si>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</si>
  <si>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</si>
  <si>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</si>
  <si>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</si>
  <si>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</si>
  <si>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</si>
  <si>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</si>
  <si>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</si>
  <si>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</si>
  <si>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</si>
  <si>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</si>
  <si>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</si>
  <si>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</si>
  <si>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</si>
  <si>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</si>
  <si>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</si>
  <si>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</si>
  <si>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</si>
  <si>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</si>
  <si>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</si>
  <si>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</si>
  <si>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</si>
  <si>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</si>
  <si>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</si>
  <si>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</si>
  <si>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</si>
  <si>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</si>
  <si>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</si>
  <si>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</si>
  <si>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</si>
  <si>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</si>
  <si>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</si>
  <si>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</si>
  <si>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</si>
  <si>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</si>
  <si>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</si>
  <si>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</si>
  <si>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</si>
  <si>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</si>
  <si>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</si>
  <si>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</si>
  <si>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</si>
  <si>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</si>
  <si>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</si>
  <si>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</si>
  <si>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</si>
  <si>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</si>
  <si>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</si>
  <si>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</si>
  <si>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</si>
  <si>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</si>
  <si>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</si>
  <si>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</si>
  <si>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</si>
  <si>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</si>
  <si>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</si>
  <si>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</si>
  <si>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</si>
  <si>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</si>
  <si>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</si>
  <si>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</si>
  <si>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</si>
  <si>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</si>
  <si>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</si>
  <si>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</si>
  <si>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</si>
  <si>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</si>
  <si>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</si>
  <si>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</si>
  <si>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</si>
  <si>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</si>
  <si>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</si>
  <si>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</si>
  <si>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</si>
  <si>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</si>
  <si>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</si>
  <si>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</si>
  <si>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</si>
  <si>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</si>
  <si>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</si>
  <si>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</si>
  <si>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</si>
  <si>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</si>
  <si>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</si>
  <si>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</si>
  <si>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</si>
  <si>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</si>
  <si>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</si>
  <si>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</si>
  <si>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</si>
  <si>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</si>
  <si>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</si>
  <si>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</si>
  <si>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</si>
  <si>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</si>
  <si>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</si>
  <si>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</si>
  <si>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</si>
  <si>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</si>
  <si>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</si>
  <si>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</si>
  <si>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</si>
  <si>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</si>
  <si>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</si>
  <si>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</si>
  <si>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</si>
  <si>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</si>
  <si>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</si>
  <si>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</si>
  <si>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</si>
  <si>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</si>
  <si>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</si>
  <si>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</si>
  <si>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</si>
  <si>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</si>
  <si>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</si>
  <si>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</si>
  <si>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</si>
  <si>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</si>
  <si>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</si>
  <si>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</si>
  <si>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</si>
  <si>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</si>
  <si>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</si>
  <si>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</si>
  <si>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</si>
  <si>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</si>
  <si>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</si>
  <si>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</si>
  <si>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</si>
  <si>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</si>
  <si>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</si>
  <si>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</si>
  <si>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</si>
  <si>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</si>
  <si>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</si>
  <si>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</si>
  <si>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</si>
  <si>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</si>
  <si>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</si>
  <si>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</si>
  <si>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</si>
  <si>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</si>
  <si>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</si>
  <si>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</si>
  <si>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</si>
  <si>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</si>
  <si>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</si>
  <si>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</si>
  <si>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</si>
  <si>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</si>
  <si>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</si>
  <si>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</si>
  <si>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</si>
  <si>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</si>
  <si>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</si>
  <si>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</si>
  <si>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</si>
  <si>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</si>
  <si>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</si>
  <si>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</si>
  <si>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</si>
  <si>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</si>
  <si>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</si>
  <si>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</si>
  <si>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</si>
  <si>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</si>
  <si>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</si>
  <si>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</si>
  <si>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</si>
  <si>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</si>
  <si>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</si>
  <si>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</si>
  <si>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</si>
  <si>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</si>
  <si>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</si>
  <si>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</si>
  <si>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</si>
  <si>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</si>
  <si>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</si>
  <si>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</si>
  <si>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</si>
  <si>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</si>
  <si>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</si>
  <si>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</si>
  <si>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</si>
  <si>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</si>
  <si>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</si>
  <si>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</si>
  <si>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</si>
  <si>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</si>
  <si>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</si>
  <si>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</si>
  <si>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</si>
  <si>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</si>
  <si>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</si>
  <si>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</si>
  <si>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</si>
  <si>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</si>
  <si>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</si>
  <si>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</si>
  <si>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</si>
  <si>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</si>
  <si>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</si>
  <si>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</si>
  <si>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</si>
  <si>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</si>
  <si>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</si>
  <si>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</si>
  <si>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</si>
  <si>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</si>
  <si>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</si>
  <si>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</si>
  <si>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</si>
  <si>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</si>
  <si>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</si>
  <si>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</si>
  <si>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</si>
  <si>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</si>
  <si>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</si>
  <si>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</si>
  <si>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</si>
  <si>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</si>
  <si>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</si>
  <si>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</si>
  <si>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</si>
  <si>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</si>
  <si>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</si>
  <si>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</si>
  <si>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</si>
  <si>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</si>
  <si>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</si>
  <si>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</si>
  <si>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</si>
  <si>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</si>
  <si>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</si>
  <si>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</si>
  <si>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</si>
  <si>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</si>
  <si>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</si>
  <si>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</si>
  <si>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</si>
  <si>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</si>
  <si>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</si>
  <si>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</si>
  <si>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</si>
  <si>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</si>
  <si>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</si>
  <si>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</si>
  <si>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</si>
  <si>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</si>
  <si>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</si>
  <si>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</si>
  <si>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</si>
  <si>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</si>
  <si>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</si>
  <si>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</si>
  <si>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</si>
  <si>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</si>
  <si>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</si>
  <si>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</si>
  <si>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</si>
  <si>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</si>
  <si>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</si>
  <si>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</si>
  <si>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</si>
  <si>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</si>
  <si>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</si>
  <si>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</si>
  <si>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</si>
  <si>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</si>
  <si>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</si>
  <si>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</si>
  <si>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</si>
  <si>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</si>
  <si>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</si>
  <si>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</si>
  <si>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</si>
  <si>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</si>
  <si>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</si>
  <si>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</si>
  <si>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</si>
  <si>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</si>
  <si>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</si>
  <si>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</si>
  <si>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</si>
  <si>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</si>
  <si>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</si>
  <si>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</si>
  <si>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</si>
  <si>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</si>
  <si>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</si>
  <si>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</si>
  <si>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</si>
  <si>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</si>
  <si>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</si>
  <si>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</si>
  <si>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</si>
  <si>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</si>
  <si>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</si>
  <si>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</si>
  <si>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</si>
  <si>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</si>
  <si>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</si>
  <si>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</si>
  <si>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</si>
  <si>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</si>
  <si>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</si>
  <si>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</si>
  <si>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</si>
  <si>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</si>
  <si>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</si>
  <si>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</si>
  <si>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</si>
  <si>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</si>
  <si>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</si>
  <si>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</si>
  <si>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</si>
  <si>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</si>
  <si>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</si>
  <si>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</si>
  <si>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</si>
  <si>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</si>
  <si>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</si>
  <si>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</si>
  <si>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</si>
  <si>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</si>
  <si>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</si>
  <si>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</si>
  <si>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</si>
  <si>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</si>
  <si>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</si>
  <si>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</si>
  <si>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</si>
  <si>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</si>
  <si>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</si>
  <si>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</si>
  <si>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</si>
  <si>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</si>
  <si>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</si>
  <si>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</si>
  <si>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</si>
  <si>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</si>
  <si>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</si>
  <si>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</si>
  <si>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</si>
  <si>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</si>
  <si>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</si>
  <si>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</si>
  <si>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</si>
  <si>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</si>
  <si>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</si>
  <si>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</si>
  <si>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</si>
  <si>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</si>
  <si>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</si>
  <si>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</si>
  <si>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</si>
  <si>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</si>
  <si>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</si>
  <si>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</si>
  <si>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</si>
  <si>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</si>
  <si>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</si>
  <si>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</si>
  <si>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</si>
  <si>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</si>
  <si>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</si>
  <si>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</si>
  <si>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</si>
  <si>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</si>
  <si>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</si>
  <si>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</si>
  <si>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</si>
  <si>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</si>
  <si>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</si>
  <si>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</si>
  <si>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</si>
  <si>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</si>
  <si>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</si>
  <si>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</si>
  <si>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</si>
  <si>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</si>
  <si>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</si>
  <si>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</si>
  <si>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</si>
  <si>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</si>
  <si>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</si>
  <si>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</si>
  <si>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</si>
  <si>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</si>
  <si>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</si>
  <si>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</si>
  <si>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</si>
  <si>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</si>
  <si>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</si>
  <si>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</si>
  <si>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</si>
  <si>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</si>
  <si>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</si>
  <si>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</si>
  <si>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</si>
  <si>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</si>
  <si>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</si>
  <si>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</si>
  <si>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</si>
  <si>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</si>
  <si>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</si>
  <si>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</si>
  <si>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</si>
  <si>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</si>
  <si>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</si>
  <si>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</si>
  <si>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</si>
  <si>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</si>
  <si>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</si>
  <si>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</si>
  <si>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</si>
  <si>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</si>
  <si>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</si>
  <si>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</si>
  <si>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</si>
  <si>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</si>
  <si>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</si>
  <si>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</si>
  <si>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</si>
  <si>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</si>
  <si>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</si>
  <si>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</si>
  <si>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</si>
  <si>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</si>
  <si>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</si>
  <si>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</si>
  <si>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</si>
  <si>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</si>
  <si>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</si>
  <si>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</si>
  <si>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</si>
  <si>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</si>
  <si>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</si>
  <si>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</si>
  <si>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</si>
  <si>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</si>
  <si>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</si>
  <si>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</si>
  <si>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</si>
  <si>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</si>
  <si>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</si>
  <si>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</si>
  <si>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</si>
  <si>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</si>
  <si>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</si>
  <si>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</si>
  <si>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</si>
  <si>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</si>
  <si>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</si>
  <si>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</si>
  <si>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</si>
  <si>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</si>
  <si>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</si>
  <si>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</si>
  <si>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</si>
  <si>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</si>
  <si>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</si>
  <si>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</si>
  <si>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</si>
  <si>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</si>
  <si>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</si>
  <si>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</si>
  <si>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</si>
  <si>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</si>
  <si>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</si>
  <si>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</si>
  <si>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</si>
  <si>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</si>
  <si>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</si>
  <si>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</si>
  <si>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</si>
  <si>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</si>
  <si>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</si>
  <si>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</si>
  <si>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</si>
  <si>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</si>
  <si>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</si>
  <si>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</si>
  <si>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</si>
  <si>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</si>
  <si>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</si>
  <si>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</si>
  <si>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</si>
  <si>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</si>
  <si>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</si>
  <si>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</si>
  <si>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</si>
  <si>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</si>
  <si>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</si>
  <si>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</si>
  <si>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</si>
  <si>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</si>
  <si>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</si>
  <si>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</si>
  <si>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</si>
  <si>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</si>
  <si>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</si>
  <si>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</si>
  <si>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</si>
  <si>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</si>
  <si>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</si>
  <si>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</si>
  <si>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</si>
  <si>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</si>
  <si>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</si>
  <si>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</si>
  <si>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</si>
  <si>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</si>
  <si>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</si>
  <si>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</si>
  <si>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</si>
  <si>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</si>
  <si>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</si>
  <si>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</si>
  <si>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</si>
  <si>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</si>
  <si>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</si>
  <si>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</si>
  <si>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</si>
  <si>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</si>
  <si>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</si>
  <si>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</si>
  <si>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</si>
  <si>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</si>
  <si>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</si>
  <si>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</si>
  <si>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</si>
  <si>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</si>
  <si>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</si>
  <si>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</si>
  <si>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</si>
  <si>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</si>
  <si>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</si>
  <si>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</si>
  <si>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</si>
  <si>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</si>
  <si>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</si>
  <si>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</si>
  <si>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</si>
  <si>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</si>
  <si>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</si>
  <si>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</si>
  <si>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</si>
  <si>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</si>
  <si>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</si>
  <si>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</si>
  <si>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</si>
  <si>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</si>
  <si>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</si>
  <si>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</si>
  <si>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</si>
  <si>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</si>
  <si>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</si>
  <si>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</si>
  <si>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</si>
  <si>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</si>
  <si>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</si>
  <si>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</si>
  <si>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</si>
  <si>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</si>
  <si>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</si>
  <si>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</si>
  <si>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</si>
  <si>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</si>
  <si>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</si>
  <si>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</si>
  <si>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</si>
  <si>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</si>
  <si>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</si>
  <si>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</si>
  <si>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</si>
  <si>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</si>
  <si>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</si>
  <si>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</si>
  <si>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</si>
  <si>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</si>
  <si>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</si>
  <si>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</si>
  <si>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</si>
  <si>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</si>
  <si>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</si>
  <si>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</si>
  <si>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</si>
  <si>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</si>
  <si>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</si>
  <si>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</si>
  <si>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</si>
  <si>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</si>
  <si>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</si>
  <si>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</si>
  <si>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</si>
  <si>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</si>
  <si>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</si>
  <si>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</si>
  <si>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</si>
  <si>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</si>
  <si>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</si>
  <si>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</si>
  <si>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</si>
  <si>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</si>
  <si>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</si>
  <si>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</si>
  <si>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</si>
  <si>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</si>
  <si>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</si>
  <si>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</si>
  <si>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</si>
  <si>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</si>
  <si>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</si>
  <si>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</si>
  <si>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</si>
  <si>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</si>
  <si>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</si>
  <si>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</si>
  <si>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</si>
  <si>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</si>
  <si>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</si>
  <si>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</si>
  <si>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</si>
  <si>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</si>
  <si>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</si>
  <si>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</si>
  <si>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</si>
  <si>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</si>
  <si>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</si>
  <si>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</si>
  <si>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</si>
  <si>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</si>
  <si>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</si>
  <si>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</si>
  <si>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</si>
  <si>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</si>
  <si>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</si>
  <si>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</si>
  <si>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</si>
  <si>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</si>
  <si>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</si>
  <si>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</si>
  <si>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</si>
  <si>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</si>
  <si>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</si>
  <si>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</si>
  <si>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</si>
  <si>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</si>
  <si>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</si>
  <si>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</si>
  <si>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</si>
  <si>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</si>
  <si>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</si>
  <si>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</si>
  <si>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</si>
  <si>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</si>
  <si>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</si>
  <si>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</si>
  <si>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</si>
  <si>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</si>
  <si>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</si>
  <si>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</si>
  <si>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</si>
  <si>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</si>
  <si>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</si>
  <si>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</si>
  <si>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</si>
  <si>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</si>
  <si>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</si>
  <si>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</si>
  <si>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</si>
  <si>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</si>
  <si>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</si>
  <si>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</si>
  <si>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</si>
  <si>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</si>
  <si>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</si>
  <si>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</si>
  <si>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</si>
  <si>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</si>
  <si>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</si>
  <si>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</si>
  <si>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</si>
  <si>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</si>
  <si>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</si>
  <si>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</si>
  <si>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</si>
  <si>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</si>
  <si>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</si>
  <si>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</si>
  <si>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</si>
  <si>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</si>
  <si>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</si>
  <si>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</si>
  <si>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</si>
  <si>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</si>
  <si>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</si>
  <si>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</si>
  <si>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</si>
  <si>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</si>
  <si>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</si>
  <si>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</si>
  <si>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</si>
  <si>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</si>
  <si>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</si>
  <si>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</si>
  <si>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</si>
  <si>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</si>
  <si>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</si>
  <si>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</si>
  <si>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</si>
  <si>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</si>
  <si>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</si>
  <si>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</si>
  <si>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</si>
  <si>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</si>
  <si>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</si>
  <si>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</si>
  <si>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</si>
  <si>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</si>
  <si>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</si>
  <si>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</si>
  <si>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</si>
  <si>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</si>
  <si>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</si>
  <si>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</si>
  <si>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</si>
  <si>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</si>
  <si>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</si>
  <si>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</si>
  <si>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</si>
  <si>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</si>
  <si>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</si>
  <si>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</si>
  <si>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</si>
  <si>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</si>
  <si>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</si>
  <si>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</si>
  <si>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</si>
  <si>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</si>
  <si>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</si>
  <si>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</si>
  <si>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</si>
  <si>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</si>
  <si>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</si>
  <si>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</si>
  <si>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</si>
  <si>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</si>
  <si>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</si>
  <si>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</si>
  <si>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</si>
  <si>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</si>
  <si>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</si>
  <si>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</si>
  <si>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</si>
  <si>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</si>
  <si>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</si>
  <si>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</si>
  <si>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</si>
  <si>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</si>
  <si>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</si>
  <si>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</si>
  <si>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</si>
  <si>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</si>
  <si>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</si>
  <si>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</si>
  <si>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</si>
  <si>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</si>
  <si>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</si>
  <si>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</si>
  <si>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</si>
  <si>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</si>
  <si>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</si>
  <si>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</si>
  <si>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</si>
  <si>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</si>
  <si>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</si>
  <si>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</si>
  <si>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</si>
  <si>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</si>
  <si>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</si>
  <si>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</si>
  <si>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</si>
  <si>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</si>
  <si>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</si>
  <si>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</si>
  <si>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</si>
  <si>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</si>
  <si>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</si>
  <si>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</si>
  <si>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</si>
  <si>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</si>
  <si>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</si>
  <si>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</si>
  <si>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</si>
  <si>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</si>
  <si>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</si>
  <si>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</si>
  <si>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</si>
  <si>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</si>
  <si>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</si>
  <si>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</si>
  <si>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</si>
  <si>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</si>
  <si>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</si>
  <si>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</si>
  <si>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</si>
  <si>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</si>
  <si>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</si>
  <si>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</si>
  <si>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</si>
  <si>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</si>
  <si>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</si>
  <si>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</si>
  <si>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</si>
  <si>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</si>
  <si>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</si>
  <si>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</si>
  <si>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</si>
  <si>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</si>
  <si>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</si>
  <si>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</si>
  <si>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</si>
  <si>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</si>
  <si>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</si>
  <si>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</si>
  <si>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</si>
  <si>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</si>
  <si>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</si>
  <si>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</si>
  <si>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</si>
  <si>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</si>
  <si>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</si>
  <si>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</si>
  <si>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</si>
  <si>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</si>
  <si>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</si>
  <si>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</si>
  <si>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</si>
  <si>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</si>
  <si>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</si>
  <si>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</si>
  <si>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</si>
  <si>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</si>
  <si>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</si>
  <si>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</si>
  <si>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</si>
  <si>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</si>
  <si>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</si>
  <si>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</si>
  <si>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</si>
  <si>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</si>
  <si>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</si>
  <si>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</si>
  <si>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</si>
  <si>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</si>
  <si>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</si>
  <si>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</si>
  <si>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</si>
  <si>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</si>
  <si>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</si>
  <si>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</si>
  <si>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</si>
  <si>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</si>
  <si>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</si>
  <si>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</si>
  <si>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</si>
  <si>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</si>
  <si>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</si>
  <si>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</si>
  <si>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</si>
  <si>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</si>
  <si>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</si>
  <si>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</si>
  <si>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</si>
  <si>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</si>
  <si>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</si>
  <si>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</si>
  <si>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</si>
  <si>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</si>
  <si>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</si>
  <si>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</si>
  <si>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</si>
  <si>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</si>
  <si>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</si>
  <si>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</si>
  <si>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</si>
  <si>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</si>
  <si>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</si>
  <si>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</si>
  <si>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</si>
  <si>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</si>
  <si>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</si>
  <si>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</si>
  <si>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</si>
  <si>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</si>
  <si>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</si>
  <si>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</si>
  <si>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</si>
  <si>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</si>
  <si>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</si>
  <si>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</si>
  <si>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</si>
  <si>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</si>
  <si>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</si>
  <si>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</si>
  <si>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</si>
  <si>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</si>
  <si>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</si>
  <si>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</si>
  <si>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</si>
  <si>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</si>
  <si>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</si>
  <si>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</si>
  <si>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</si>
  <si>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</si>
  <si>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</si>
  <si>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</si>
  <si>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</si>
  <si>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</si>
  <si>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</si>
  <si>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</si>
  <si>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</si>
  <si>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</si>
  <si>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</si>
  <si>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</si>
  <si>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</si>
  <si>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</si>
  <si>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</si>
  <si>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</si>
  <si>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</si>
  <si>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</si>
  <si>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</si>
  <si>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</si>
  <si>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</si>
  <si>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</si>
  <si>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</si>
  <si>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</si>
  <si>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</si>
  <si>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</si>
  <si>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</si>
  <si>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</si>
  <si>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</si>
  <si>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</si>
  <si>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</si>
  <si>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</si>
  <si>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</si>
  <si>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</si>
  <si>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</si>
  <si>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</si>
  <si>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</si>
  <si>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</si>
  <si>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</si>
  <si>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</si>
  <si>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</si>
  <si>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</si>
  <si>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</si>
  <si>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</si>
  <si>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</si>
  <si>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</si>
  <si>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</si>
  <si>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</si>
  <si>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</si>
  <si>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</si>
  <si>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</si>
  <si>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</si>
  <si>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</si>
  <si>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</si>
  <si>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</si>
  <si>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</si>
  <si>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</si>
  <si>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</si>
  <si>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</si>
  <si>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</si>
  <si>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</si>
  <si>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</si>
  <si>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</si>
  <si>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</si>
  <si>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</si>
  <si>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</si>
  <si>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</si>
  <si>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</si>
  <si>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</si>
  <si>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</si>
  <si>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</si>
  <si>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</si>
  <si>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</si>
  <si>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</si>
  <si>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</si>
  <si>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</si>
  <si>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</si>
  <si>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</si>
  <si>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</si>
  <si>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</si>
  <si>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</si>
  <si>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</si>
  <si>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</si>
  <si>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</si>
  <si>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</si>
  <si>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</si>
  <si>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</si>
  <si>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</si>
  <si>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</si>
  <si>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</si>
  <si>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</si>
  <si>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</si>
  <si>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</si>
  <si>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</si>
  <si>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</si>
  <si>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</si>
  <si>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</si>
  <si>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</si>
  <si>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</si>
  <si>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</si>
  <si>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</si>
  <si>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</si>
  <si>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</si>
  <si>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</si>
  <si>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</si>
  <si>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</si>
  <si>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</si>
  <si>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</si>
  <si>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</si>
  <si>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</si>
  <si>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</si>
  <si>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</si>
  <si>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</si>
  <si>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</si>
  <si>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</si>
  <si>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</si>
  <si>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</si>
  <si>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</si>
  <si>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</si>
  <si>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</si>
  <si>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</si>
  <si>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</si>
  <si>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</si>
  <si>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</si>
  <si>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</si>
  <si>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</si>
  <si>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</si>
  <si>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</si>
  <si>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</si>
  <si>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</si>
  <si>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</si>
  <si>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</si>
  <si>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</si>
  <si>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</si>
  <si>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</si>
  <si>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</si>
  <si>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</si>
  <si>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</si>
  <si>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</si>
  <si>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</si>
  <si>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</si>
  <si>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</si>
  <si>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</si>
  <si>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</si>
  <si>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</si>
  <si>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</si>
  <si>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</si>
  <si>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</si>
  <si>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</si>
  <si>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</si>
  <si>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</si>
  <si>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</si>
  <si>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</si>
  <si>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</si>
  <si>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</si>
  <si>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</si>
  <si>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</si>
  <si>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</si>
  <si>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</si>
  <si>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</si>
  <si>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</si>
  <si>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</si>
  <si>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</si>
  <si>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</si>
  <si>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</si>
  <si>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</si>
  <si>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</si>
  <si>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</si>
  <si>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</si>
  <si>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</si>
  <si>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</si>
  <si>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</si>
  <si>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</si>
  <si>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</si>
  <si>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</si>
  <si>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</si>
  <si>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</si>
  <si>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</si>
  <si>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</si>
  <si>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</si>
  <si>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</si>
  <si>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</si>
  <si>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</si>
  <si>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</si>
  <si>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</si>
  <si>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</si>
  <si>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</si>
  <si>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</si>
  <si>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</si>
  <si>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</si>
  <si>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</si>
  <si>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</si>
  <si>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</si>
  <si>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</si>
  <si>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</si>
  <si>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</si>
  <si>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</si>
  <si>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</si>
  <si>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</si>
  <si>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</si>
  <si>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</si>
  <si>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</si>
  <si>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</si>
  <si>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</si>
  <si>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</si>
  <si>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</si>
  <si>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</si>
  <si>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</si>
  <si>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</si>
  <si>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</si>
  <si>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</si>
  <si>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</si>
  <si>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</si>
  <si>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</si>
  <si>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</si>
  <si>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</si>
  <si>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</si>
  <si>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</si>
  <si>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</si>
  <si>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</si>
  <si>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</si>
  <si>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</si>
  <si>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</si>
  <si>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</si>
  <si>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</si>
  <si>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</si>
  <si>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</si>
  <si>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</si>
  <si>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</si>
  <si>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</si>
  <si>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</si>
  <si>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</si>
  <si>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</si>
  <si>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</si>
  <si>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</si>
  <si>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</si>
  <si>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</si>
  <si>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</si>
  <si>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</si>
  <si>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</si>
  <si>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</si>
  <si>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</si>
  <si>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</si>
  <si>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</si>
  <si>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</si>
  <si>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</si>
  <si>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</si>
  <si>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</si>
  <si>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</si>
  <si>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</si>
  <si>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</si>
  <si>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</si>
  <si>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</si>
  <si>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</si>
  <si>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</si>
  <si>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</si>
  <si>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</si>
  <si>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</si>
  <si>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</si>
  <si>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</si>
  <si>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</si>
  <si>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</si>
  <si>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</si>
  <si>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</si>
  <si>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</si>
  <si>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</si>
  <si>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</si>
  <si>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</si>
  <si>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</si>
  <si>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</si>
  <si>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</si>
  <si>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</si>
  <si>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</si>
  <si>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</si>
  <si>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</si>
  <si>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</si>
  <si>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</si>
  <si>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</si>
  <si>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</si>
  <si>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</si>
  <si>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</si>
  <si>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</si>
  <si>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</si>
  <si>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</si>
  <si>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</si>
  <si>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</si>
  <si>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</si>
  <si>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</si>
  <si>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</si>
  <si>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</si>
  <si>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</si>
  <si>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</si>
  <si>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</si>
  <si>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</si>
  <si>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</si>
  <si>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</si>
  <si>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</si>
  <si>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</si>
  <si>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</si>
  <si>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</si>
  <si>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</si>
  <si>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</si>
  <si>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</si>
  <si>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</si>
  <si>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</si>
  <si>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</si>
  <si>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</si>
  <si>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</si>
  <si>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</si>
  <si>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</si>
  <si>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</si>
  <si>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</si>
  <si>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</si>
  <si>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</si>
  <si>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</si>
  <si>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</si>
  <si>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</si>
  <si>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</si>
  <si>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</si>
  <si>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</si>
  <si>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</si>
  <si>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</si>
  <si>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</si>
  <si>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</si>
  <si>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</si>
  <si>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</si>
  <si>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</si>
  <si>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</si>
  <si>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</si>
  <si>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</si>
  <si>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</si>
  <si>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</si>
  <si>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</si>
  <si>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</si>
  <si>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</si>
  <si>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</si>
  <si>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</si>
  <si>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</si>
  <si>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</si>
  <si>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</si>
  <si>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</si>
  <si>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</si>
  <si>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</si>
  <si>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</si>
  <si>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</si>
  <si>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</si>
  <si>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</si>
  <si>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</si>
  <si>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</si>
  <si>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</si>
  <si>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</si>
  <si>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</si>
  <si>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</si>
  <si>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</si>
  <si>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</si>
  <si>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</si>
  <si>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</si>
  <si>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</si>
  <si>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</si>
  <si>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</si>
  <si>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</si>
  <si>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</si>
  <si>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</si>
  <si>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</si>
  <si>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</si>
  <si>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</si>
  <si>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</si>
  <si>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</si>
  <si>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</si>
  <si>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</si>
  <si>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</si>
  <si>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</si>
  <si>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</si>
  <si>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</si>
  <si>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</si>
  <si>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</si>
  <si>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</si>
  <si>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</si>
  <si>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</si>
  <si>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</si>
  <si>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</si>
  <si>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</si>
  <si>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</si>
  <si>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</si>
  <si>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</si>
  <si>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</si>
  <si>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</si>
  <si>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</si>
  <si>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</si>
  <si>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</si>
  <si>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</si>
  <si>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</si>
  <si>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</si>
  <si>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</si>
  <si>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</si>
  <si>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</si>
  <si>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</si>
  <si>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</si>
  <si>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</si>
  <si>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</si>
  <si>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</si>
  <si>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</si>
  <si>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</si>
  <si>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</si>
  <si>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</si>
  <si>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</si>
  <si>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</si>
  <si>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</si>
  <si>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</si>
  <si>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</si>
  <si>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</si>
  <si>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</si>
  <si>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</si>
  <si>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</si>
  <si>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</si>
  <si>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</si>
  <si>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</si>
  <si>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</si>
  <si>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</si>
  <si>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</si>
  <si>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</si>
  <si>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</si>
  <si>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</si>
  <si>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</si>
  <si>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</si>
  <si>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</si>
  <si>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</si>
  <si>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</si>
  <si>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</si>
  <si>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</si>
  <si>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</si>
  <si>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</si>
  <si>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</si>
  <si>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</si>
  <si>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</si>
  <si>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</si>
  <si>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</si>
  <si>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</si>
  <si>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</si>
  <si>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</si>
  <si>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</si>
  <si>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</si>
  <si>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</si>
  <si>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</si>
  <si>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</si>
  <si>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</si>
  <si>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</si>
  <si>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</si>
  <si>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</si>
  <si>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</si>
  <si>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</si>
  <si>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</si>
  <si>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</si>
  <si>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</si>
  <si>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</si>
  <si>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</si>
  <si>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</si>
  <si>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</si>
  <si>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</si>
  <si>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</si>
  <si>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</si>
  <si>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</si>
  <si>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</si>
  <si>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</si>
  <si>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</si>
  <si>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</si>
  <si>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</si>
  <si>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</si>
  <si>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</si>
  <si>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</si>
  <si>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</si>
  <si>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</si>
  <si>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</si>
  <si>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</si>
  <si>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</si>
  <si>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</si>
  <si>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</si>
  <si>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</si>
  <si>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</si>
  <si>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</si>
  <si>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</si>
  <si>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</si>
  <si>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</si>
  <si>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</si>
  <si>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</si>
  <si>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</si>
  <si>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</si>
  <si>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</si>
  <si>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</si>
  <si>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</si>
  <si>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</si>
  <si>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</si>
  <si>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</si>
  <si>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</si>
  <si>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</si>
  <si>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</si>
  <si>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</si>
  <si>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</si>
  <si>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</si>
  <si>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</si>
  <si>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</si>
  <si>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</si>
  <si>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</si>
  <si>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</si>
  <si>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</si>
  <si>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</si>
  <si>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</si>
  <si>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</si>
  <si>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</si>
  <si>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</si>
  <si>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</si>
  <si>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</si>
  <si>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</si>
  <si>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</si>
  <si>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</si>
  <si>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</si>
  <si>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</si>
  <si>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</si>
  <si>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</si>
  <si>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</si>
  <si>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</si>
  <si>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</si>
  <si>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</si>
  <si>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</si>
  <si>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</si>
  <si>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</si>
  <si>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</si>
  <si>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</si>
  <si>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</si>
  <si>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</si>
  <si>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</si>
  <si>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</si>
  <si>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</si>
  <si>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</si>
  <si>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</si>
  <si>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</si>
  <si>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</si>
  <si>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</si>
  <si>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</si>
  <si>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</si>
  <si>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</si>
  <si>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</si>
  <si>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</si>
  <si>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</si>
  <si>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</si>
  <si>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</si>
  <si>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</si>
  <si>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</si>
  <si>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</si>
  <si>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</si>
  <si>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</si>
  <si>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</si>
  <si>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</si>
  <si>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</si>
  <si>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</si>
  <si>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</si>
  <si>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</si>
  <si>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</si>
  <si>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</si>
  <si>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</si>
  <si>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</si>
  <si>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</si>
  <si>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</si>
  <si>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</si>
  <si>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</si>
  <si>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</si>
  <si>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</si>
  <si>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</si>
  <si>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</si>
  <si>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</si>
  <si>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</si>
  <si>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</si>
  <si>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</si>
  <si>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</si>
  <si>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</si>
  <si>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</si>
  <si>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</si>
  <si>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</si>
  <si>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</si>
  <si>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</si>
  <si>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</si>
  <si>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</si>
  <si>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</si>
  <si>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</si>
  <si>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</si>
  <si>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</si>
  <si>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</si>
  <si>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</si>
  <si>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</si>
  <si>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</si>
  <si>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</si>
  <si>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</si>
  <si>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</si>
  <si>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</si>
  <si>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</si>
  <si>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</si>
  <si>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</si>
  <si>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</si>
  <si>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</si>
  <si>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</si>
  <si>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</si>
  <si>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</si>
  <si>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</si>
  <si>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</si>
  <si>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</si>
  <si>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</si>
  <si>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</si>
  <si>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</si>
  <si>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</si>
  <si>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</si>
  <si>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</si>
  <si>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</si>
  <si>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</si>
  <si>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</si>
  <si>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</si>
  <si>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</si>
  <si>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</si>
  <si>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</si>
  <si>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</si>
  <si>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</si>
  <si>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</si>
  <si>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</si>
  <si>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</si>
  <si>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</si>
  <si>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</si>
  <si>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</si>
  <si>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</si>
  <si>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</si>
  <si>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</si>
  <si>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</si>
  <si>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</si>
  <si>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</si>
  <si>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</si>
  <si>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</si>
  <si>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</si>
  <si>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</si>
  <si>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</si>
  <si>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</si>
  <si>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</si>
  <si>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</si>
  <si>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</si>
  <si>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</si>
  <si>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</si>
  <si>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</si>
  <si>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</si>
  <si>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</si>
  <si>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</si>
  <si>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</si>
  <si>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</si>
  <si>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</si>
  <si>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</si>
  <si>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</si>
  <si>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</si>
  <si>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</si>
  <si>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</si>
  <si>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</si>
  <si>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</si>
  <si>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</si>
  <si>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</si>
  <si>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</si>
  <si>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</si>
  <si>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</si>
  <si>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</si>
  <si>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</si>
  <si>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</si>
  <si>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</si>
  <si>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</si>
  <si>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</si>
  <si>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</si>
  <si>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</si>
  <si>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</si>
  <si>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</si>
  <si>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</si>
  <si>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</si>
  <si>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</si>
  <si>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</si>
  <si>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</si>
  <si>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</si>
  <si>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</si>
  <si>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</si>
  <si>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</si>
  <si>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</si>
  <si>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</si>
  <si>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</si>
  <si>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</si>
  <si>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</si>
  <si>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</si>
  <si>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</si>
  <si>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</si>
  <si>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</si>
  <si>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</si>
  <si>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</si>
  <si>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</si>
  <si>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</si>
  <si>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</si>
  <si>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</si>
  <si>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</si>
  <si>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</si>
  <si>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</si>
  <si>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</si>
  <si>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</si>
  <si>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</si>
  <si>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</si>
  <si>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</si>
  <si>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</si>
  <si>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</si>
  <si>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</si>
  <si>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</si>
  <si>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</si>
  <si>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</si>
  <si>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</si>
  <si>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</si>
  <si>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</si>
  <si>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</si>
  <si>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</si>
  <si>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</si>
  <si>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</si>
  <si>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</si>
  <si>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</si>
  <si>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</si>
  <si>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</si>
  <si>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</si>
  <si>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</si>
  <si>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</si>
  <si>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</si>
  <si>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</si>
  <si>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</si>
  <si>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</si>
  <si>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</si>
  <si>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</si>
  <si>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</si>
  <si>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</si>
  <si>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</si>
  <si>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</si>
  <si>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</si>
  <si>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</si>
  <si>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</si>
  <si>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</si>
  <si>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</si>
  <si>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</si>
  <si>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</si>
  <si>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</si>
  <si>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</si>
  <si>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</si>
  <si>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</si>
  <si>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</si>
  <si>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</si>
  <si>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</si>
  <si>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</si>
  <si>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</si>
  <si>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</si>
  <si>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</si>
  <si>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</si>
  <si>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</si>
  <si>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</si>
  <si>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</si>
  <si>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</si>
  <si>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</si>
  <si>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</si>
  <si>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</si>
  <si>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</si>
  <si>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</si>
  <si>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</si>
  <si>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</si>
  <si>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</si>
  <si>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</si>
  <si>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</si>
  <si>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</si>
  <si>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</si>
  <si>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</si>
  <si>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</si>
  <si>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</si>
  <si>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</si>
  <si>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</si>
  <si>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</si>
  <si>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</si>
  <si>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</si>
  <si>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</si>
  <si>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</si>
  <si>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</si>
  <si>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</si>
  <si>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</si>
  <si>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</si>
  <si>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</si>
  <si>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</si>
  <si>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</si>
  <si>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</si>
  <si>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</si>
  <si>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</si>
  <si>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</si>
  <si>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</si>
  <si>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</si>
  <si>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</si>
  <si>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</si>
  <si>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</si>
  <si>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</si>
  <si>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</si>
  <si>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</si>
  <si>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</si>
  <si>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</si>
  <si>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</si>
  <si>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</si>
  <si>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</si>
  <si>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</si>
  <si>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</si>
  <si>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</si>
  <si>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</si>
  <si>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</si>
  <si>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</si>
  <si>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</si>
  <si>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</si>
  <si>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</si>
  <si>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</si>
  <si>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</si>
  <si>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</si>
  <si>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</si>
  <si>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</si>
  <si>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</si>
  <si>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</si>
  <si>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</si>
  <si>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</si>
  <si>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</si>
  <si>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</si>
  <si>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</si>
  <si>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</si>
  <si>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</si>
  <si>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</si>
  <si>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</si>
  <si>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</si>
  <si>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</si>
  <si>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</si>
  <si>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</si>
  <si>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</si>
  <si>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</si>
  <si>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</si>
  <si>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</si>
  <si>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</si>
  <si>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</si>
  <si>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</si>
  <si>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</si>
  <si>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</si>
  <si>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</si>
  <si>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</si>
  <si>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</si>
  <si>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</si>
  <si>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</si>
  <si>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</si>
  <si>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</si>
  <si>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</si>
  <si>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</si>
  <si>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</si>
  <si>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</si>
  <si>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</si>
  <si>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</si>
  <si>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</si>
  <si>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</si>
  <si>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</si>
  <si>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</si>
  <si>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</si>
  <si>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</si>
  <si>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</si>
  <si>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</si>
  <si>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</si>
  <si>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</si>
  <si>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</si>
  <si>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</si>
  <si>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</si>
  <si>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</si>
  <si>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</si>
  <si>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</si>
  <si>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</si>
  <si>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</si>
  <si>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</si>
  <si>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</si>
  <si>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</si>
  <si>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</si>
  <si>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</si>
  <si>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</si>
  <si>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</si>
  <si>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</si>
  <si>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</si>
  <si>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</si>
  <si>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</si>
  <si>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</si>
  <si>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</si>
  <si>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</si>
  <si>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</si>
  <si>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</si>
  <si>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</si>
  <si>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</si>
  <si>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</si>
  <si>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</si>
  <si>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</si>
  <si>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</si>
  <si>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</si>
  <si>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</si>
  <si>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</si>
  <si>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</si>
  <si>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</si>
  <si>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</si>
  <si>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</si>
  <si>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</si>
  <si>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</si>
  <si>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</si>
  <si>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</si>
  <si>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</si>
  <si>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</si>
  <si>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</si>
  <si>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</si>
  <si>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</si>
  <si>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</si>
  <si>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</si>
  <si>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</si>
  <si>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</si>
  <si>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</si>
  <si>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</si>
  <si>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</si>
  <si>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</si>
  <si>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</si>
  <si>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</si>
  <si>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</si>
  <si>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</si>
  <si>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</si>
  <si>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</si>
  <si>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</si>
  <si>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</si>
  <si>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</si>
  <si>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</si>
  <si>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</si>
  <si>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</si>
  <si>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</si>
  <si>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</si>
  <si>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</si>
  <si>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</si>
  <si>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</si>
  <si>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</si>
  <si>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</si>
  <si>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</si>
  <si>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</si>
  <si>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</si>
  <si>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</si>
  <si>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</si>
  <si>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</si>
  <si>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</si>
  <si>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</si>
  <si>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</si>
  <si>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</si>
  <si>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</si>
  <si>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</si>
  <si>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</si>
  <si>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</si>
  <si>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</si>
  <si>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</si>
  <si>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</si>
  <si>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</si>
  <si>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</si>
  <si>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</si>
  <si>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</si>
  <si>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</si>
  <si>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</si>
  <si>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</si>
  <si>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</si>
  <si>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</si>
  <si>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</si>
  <si>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</si>
  <si>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</si>
  <si>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</si>
  <si>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</si>
  <si>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</si>
  <si>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</si>
  <si>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</si>
  <si>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</si>
  <si>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</si>
  <si>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</si>
  <si>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</si>
  <si>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</si>
  <si>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</si>
  <si>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</si>
  <si>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</si>
  <si>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</si>
  <si>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</si>
  <si>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</si>
  <si>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</si>
  <si>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</si>
  <si>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</si>
  <si>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</si>
  <si>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</si>
  <si>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</si>
  <si>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</si>
  <si>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</si>
  <si>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</si>
  <si>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</si>
  <si>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</si>
  <si>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</si>
  <si>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</si>
  <si>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</si>
  <si>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</si>
  <si>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</si>
  <si>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</si>
  <si>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</si>
  <si>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</si>
  <si>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</si>
  <si>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</si>
  <si>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</si>
  <si>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</si>
  <si>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</si>
  <si>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</si>
  <si>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</si>
  <si>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</si>
  <si>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</si>
  <si>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</si>
  <si>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</si>
  <si>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</si>
  <si>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</si>
  <si>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</si>
  <si>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</si>
  <si>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</si>
  <si>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</si>
  <si>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</si>
  <si>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</si>
  <si>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</si>
  <si>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</si>
  <si>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</si>
  <si>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</si>
  <si>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</si>
  <si>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</si>
  <si>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</si>
  <si>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</si>
  <si>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</si>
  <si>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</si>
  <si>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</si>
  <si>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</si>
  <si>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</si>
  <si>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</si>
  <si>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</si>
  <si>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</si>
  <si>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</si>
  <si>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</si>
  <si>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</si>
  <si>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</si>
  <si>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</si>
  <si>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</si>
  <si>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</si>
  <si>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</si>
  <si>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</si>
  <si>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</si>
  <si>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</si>
  <si>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</si>
  <si>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</si>
  <si>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</si>
  <si>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</si>
  <si>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</si>
  <si>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</si>
  <si>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</si>
  <si>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</si>
  <si>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</si>
  <si>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</si>
  <si>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</si>
  <si>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</si>
  <si>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</si>
  <si>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</si>
  <si>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</si>
  <si>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</si>
  <si>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</si>
  <si>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</si>
  <si>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</si>
  <si>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</si>
  <si>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</si>
  <si>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</si>
  <si>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</si>
  <si>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</si>
  <si>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</si>
  <si>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</si>
  <si>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</si>
  <si>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</si>
  <si>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</si>
  <si>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</si>
  <si>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</si>
  <si>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</si>
  <si>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</si>
  <si>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</si>
  <si>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</si>
  <si>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</si>
  <si>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</si>
  <si>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</si>
  <si>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</si>
  <si>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</si>
  <si>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</si>
  <si>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</si>
  <si>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</si>
  <si>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</si>
  <si>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</si>
  <si>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</si>
  <si>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</si>
  <si>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</si>
  <si>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</si>
  <si>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</si>
  <si>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</si>
  <si>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</si>
  <si>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</si>
  <si>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</si>
  <si>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</si>
  <si>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</si>
  <si>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</si>
  <si>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</si>
  <si>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</si>
  <si>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</si>
  <si>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</si>
  <si>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</si>
  <si>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</si>
  <si>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</si>
  <si>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</si>
  <si>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</si>
  <si>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</si>
  <si>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</si>
  <si>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</si>
  <si>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</si>
  <si>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</si>
  <si>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</si>
  <si>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</si>
  <si>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</si>
  <si>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</si>
  <si>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</si>
  <si>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</si>
  <si>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</si>
  <si>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</si>
  <si>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</si>
  <si>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</si>
  <si>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</si>
  <si>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</si>
  <si>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</si>
  <si>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</si>
  <si>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</si>
  <si>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</si>
  <si>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</si>
  <si>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</si>
  <si>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</si>
  <si>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</si>
  <si>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</si>
  <si>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</si>
  <si>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</si>
  <si>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</si>
  <si>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</si>
  <si>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</si>
  <si>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</si>
  <si>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</si>
  <si>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</si>
  <si>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</si>
  <si>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</si>
  <si>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</si>
  <si>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</si>
  <si>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</si>
  <si>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</si>
  <si>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</si>
  <si>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</si>
  <si>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</si>
  <si>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</si>
  <si>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</si>
  <si>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</si>
  <si>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</si>
  <si>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</si>
  <si>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</si>
  <si>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</si>
  <si>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</si>
  <si>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</si>
  <si>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</si>
  <si>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</si>
  <si>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</si>
  <si>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</si>
  <si>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</si>
  <si>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</si>
  <si>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</si>
  <si>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</si>
  <si>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</si>
  <si>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</si>
  <si>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</si>
  <si>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</si>
  <si>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</si>
  <si>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</si>
  <si>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</si>
  <si>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</si>
  <si>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</si>
  <si>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</si>
  <si>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</si>
  <si>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</si>
  <si>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</si>
  <si>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</si>
  <si>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</si>
  <si>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</si>
  <si>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</si>
  <si>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</si>
  <si>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</si>
  <si>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</si>
  <si>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</si>
  <si>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</si>
  <si>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</si>
  <si>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</si>
  <si>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</si>
  <si>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</si>
  <si>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</si>
  <si>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</si>
  <si>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</si>
  <si>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</si>
  <si>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</si>
  <si>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</si>
  <si>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</si>
  <si>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</si>
  <si>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</si>
  <si>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</si>
  <si>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</si>
  <si>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</si>
  <si>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</si>
  <si>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</si>
  <si>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</si>
  <si>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</si>
  <si>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</si>
  <si>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</si>
  <si>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</si>
  <si>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</si>
  <si>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</si>
  <si>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</si>
  <si>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</si>
  <si>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</si>
  <si>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</si>
  <si>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</si>
  <si>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</si>
  <si>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</si>
  <si>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</si>
  <si>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</si>
  <si>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</si>
  <si>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</si>
  <si>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</si>
  <si>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</si>
  <si>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</si>
  <si>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</si>
  <si>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</si>
  <si>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</si>
  <si>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</si>
  <si>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</si>
  <si>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</si>
  <si>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</si>
  <si>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</si>
  <si>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</si>
  <si>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</si>
  <si>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</si>
  <si>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</si>
  <si>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</si>
  <si>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</si>
  <si>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</si>
  <si>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</si>
  <si>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</si>
  <si>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</si>
  <si>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</si>
  <si>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</si>
  <si>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</si>
  <si>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</si>
  <si>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</si>
  <si>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</si>
  <si>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</si>
  <si>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</si>
  <si>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</si>
  <si>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</si>
  <si>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</si>
  <si>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</si>
  <si>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</si>
  <si>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</si>
  <si>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</si>
  <si>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</si>
  <si>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</si>
  <si>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</si>
  <si>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</si>
  <si>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</si>
  <si>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</si>
  <si>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</si>
  <si>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</si>
  <si>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</si>
  <si>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</si>
  <si>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</si>
  <si>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</si>
  <si>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</si>
  <si>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</si>
  <si>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</si>
  <si>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</si>
  <si>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</si>
  <si>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</si>
  <si>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</si>
  <si>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</si>
  <si>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</si>
  <si>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</si>
  <si>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</si>
  <si>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</si>
  <si>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</si>
  <si>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</si>
  <si>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</si>
  <si>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</si>
  <si>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</si>
  <si>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</si>
  <si>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</si>
  <si>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</si>
  <si>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</si>
  <si>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</si>
  <si>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</si>
  <si>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</si>
  <si>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</si>
  <si>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</si>
  <si>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</si>
  <si>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</si>
  <si>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</si>
  <si>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</si>
  <si>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</si>
  <si>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</si>
  <si>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</si>
  <si>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</si>
  <si>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</si>
  <si>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</si>
  <si>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</si>
  <si>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</si>
  <si>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</si>
  <si>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</si>
  <si>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</si>
  <si>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</si>
  <si>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</si>
  <si>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</si>
  <si>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</si>
  <si>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</si>
  <si>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</si>
  <si>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</si>
  <si>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</si>
  <si>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</si>
  <si>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</si>
  <si>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</si>
  <si>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</si>
  <si>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</si>
  <si>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</si>
  <si>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</si>
  <si>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</si>
  <si>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</si>
  <si>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</si>
  <si>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</si>
  <si>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</si>
  <si>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</si>
  <si>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</si>
  <si>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</si>
  <si>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</si>
  <si>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</si>
  <si>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</si>
  <si>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</si>
  <si>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</si>
  <si>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</si>
  <si>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</si>
  <si>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</si>
  <si>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</si>
  <si>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</si>
  <si>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</si>
  <si>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</si>
  <si>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</si>
  <si>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</si>
  <si>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</si>
  <si>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</si>
  <si>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</si>
  <si>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</si>
  <si>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</si>
  <si>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</si>
  <si>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</si>
  <si>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</si>
  <si>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</si>
  <si>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</si>
  <si>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</si>
  <si>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</si>
  <si>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</si>
  <si>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</si>
  <si>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</si>
  <si>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</si>
  <si>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</si>
  <si>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</si>
  <si>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</si>
  <si>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</si>
  <si>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</si>
  <si>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</si>
  <si>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</si>
  <si>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</si>
  <si>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</si>
  <si>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</si>
  <si>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</si>
  <si>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</si>
  <si>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</si>
  <si>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</si>
  <si>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</si>
  <si>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</si>
  <si>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</si>
  <si>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</si>
  <si>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</si>
  <si>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</si>
  <si>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</si>
  <si>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</si>
  <si>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</si>
  <si>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</si>
  <si>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</si>
  <si>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</si>
  <si>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</si>
  <si>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</si>
  <si>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</si>
  <si>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</si>
  <si>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</si>
  <si>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</si>
  <si>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</si>
  <si>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</si>
  <si>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</si>
  <si>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</si>
  <si>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</si>
  <si>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</si>
  <si>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</si>
  <si>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</si>
  <si>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</si>
  <si>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</si>
  <si>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</si>
  <si>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</si>
  <si>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</si>
  <si>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</si>
  <si>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</si>
  <si>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</si>
  <si>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</si>
  <si>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</si>
  <si>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</si>
  <si>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</si>
  <si>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</si>
  <si>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</si>
  <si>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</si>
  <si>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</si>
  <si>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</si>
  <si>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</si>
  <si>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</si>
  <si>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</si>
  <si>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</si>
  <si>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</si>
  <si>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</si>
  <si>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</si>
  <si>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</si>
  <si>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</si>
  <si>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</si>
  <si>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</si>
  <si>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</si>
  <si>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</si>
  <si>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</si>
  <si>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</si>
  <si>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</si>
  <si>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</si>
  <si>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</si>
  <si>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</si>
  <si>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</si>
  <si>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</si>
  <si>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</si>
  <si>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</si>
  <si>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</si>
  <si>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</si>
  <si>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</si>
  <si>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</si>
  <si>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</si>
  <si>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</si>
  <si>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</si>
  <si>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</si>
  <si>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</si>
  <si>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</si>
  <si>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</si>
  <si>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</si>
  <si>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</si>
  <si>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</si>
  <si>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</si>
  <si>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</si>
  <si>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</si>
  <si>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</si>
  <si>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</si>
  <si>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</si>
  <si>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</si>
  <si>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</si>
  <si>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</si>
  <si>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</si>
  <si>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</si>
  <si>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</si>
  <si>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</si>
  <si>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</si>
  <si>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</si>
  <si>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</si>
  <si>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</si>
  <si>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</si>
  <si>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</si>
  <si>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</si>
  <si>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</si>
  <si>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</si>
  <si>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</si>
  <si>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</si>
  <si>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</si>
  <si>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</si>
  <si>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</si>
  <si>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</si>
  <si>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</si>
  <si>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</si>
  <si>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</si>
  <si>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</si>
  <si>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</si>
  <si>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</si>
  <si>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</si>
  <si>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</si>
  <si>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</si>
  <si>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</si>
  <si>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</si>
  <si>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</si>
  <si>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</si>
  <si>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</si>
  <si>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</si>
  <si>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</si>
  <si>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</si>
  <si>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</si>
  <si>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</si>
  <si>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</si>
  <si>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</si>
  <si>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</si>
  <si>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</si>
  <si>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</si>
  <si>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</si>
  <si>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</si>
  <si>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</si>
  <si>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</si>
  <si>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</si>
  <si>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</si>
  <si>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</si>
  <si>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</si>
  <si>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</si>
  <si>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</si>
  <si>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</si>
  <si>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</si>
  <si>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</si>
  <si>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</si>
  <si>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</si>
  <si>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</si>
  <si>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</si>
  <si>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</si>
  <si>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</si>
  <si>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</si>
  <si>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</si>
  <si>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</si>
  <si>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</si>
  <si>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</si>
  <si>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</si>
  <si>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</si>
  <si>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</si>
  <si>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</si>
  <si>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</si>
  <si>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</si>
  <si>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</si>
  <si>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</si>
  <si>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</si>
  <si>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</si>
  <si>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</si>
  <si>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</si>
  <si>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</si>
  <si>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</si>
  <si>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</si>
  <si>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</si>
  <si>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</si>
  <si>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</si>
  <si>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</si>
  <si>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</si>
  <si>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</si>
  <si>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</si>
  <si>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</si>
  <si>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</si>
  <si>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</si>
  <si>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</si>
  <si>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</si>
  <si>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</si>
  <si>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</si>
  <si>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</si>
  <si>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</si>
  <si>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</si>
  <si>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</si>
  <si>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</si>
  <si>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</si>
  <si>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</si>
  <si>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</si>
  <si>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</si>
  <si>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</si>
  <si>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</si>
  <si>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</si>
  <si>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</si>
  <si>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</si>
  <si>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</si>
  <si>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</si>
  <si>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</si>
  <si>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</si>
  <si>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</si>
  <si>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</si>
  <si>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</si>
  <si>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</si>
  <si>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</si>
  <si>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</si>
  <si>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</si>
  <si>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</si>
  <si>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</si>
  <si>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</si>
  <si>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</si>
  <si>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</si>
  <si>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</si>
  <si>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</si>
  <si>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</si>
  <si>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</si>
  <si>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</si>
  <si>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</si>
  <si>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</si>
  <si>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</si>
  <si>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</si>
  <si>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</si>
  <si>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</si>
  <si>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</si>
  <si>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</si>
  <si>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</si>
  <si>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</si>
  <si>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</si>
  <si>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</si>
  <si>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</si>
  <si>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</si>
  <si>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</si>
  <si>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</si>
  <si>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</si>
  <si>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</si>
  <si>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</si>
  <si>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</si>
  <si>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</si>
  <si>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</si>
  <si>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</si>
  <si>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</si>
  <si>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</si>
  <si>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</si>
  <si>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</si>
  <si>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</si>
  <si>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</si>
  <si>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</si>
  <si>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</si>
  <si>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</si>
  <si>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</si>
  <si>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</si>
  <si>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</si>
  <si>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</si>
  <si>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</si>
  <si>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</si>
  <si>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</si>
  <si>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</si>
  <si>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</si>
  <si>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</si>
  <si>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</si>
  <si>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</si>
  <si>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</si>
  <si>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</si>
  <si>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</si>
  <si>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</si>
  <si>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</si>
  <si>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</si>
  <si>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</si>
  <si>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</si>
  <si>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</si>
  <si>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</si>
  <si>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</si>
  <si>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</si>
  <si>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</si>
  <si>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</si>
  <si>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</si>
  <si>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</si>
  <si>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</si>
  <si>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</si>
  <si>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</si>
  <si>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</si>
  <si>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</si>
  <si>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</si>
  <si>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</si>
  <si>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</si>
  <si>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</si>
  <si>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</si>
  <si>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</si>
  <si>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</si>
  <si>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</si>
  <si>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</si>
  <si>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</si>
  <si>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</si>
  <si>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</si>
  <si>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</si>
  <si>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</si>
  <si>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</si>
  <si>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</si>
  <si>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</si>
  <si>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</si>
  <si>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</si>
  <si>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</si>
  <si>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</si>
  <si>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</si>
  <si>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</si>
  <si>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</si>
  <si>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</si>
  <si>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</si>
  <si>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</si>
  <si>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</si>
  <si>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</si>
  <si>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</si>
  <si>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</si>
  <si>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</si>
  <si>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</si>
  <si>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</si>
  <si>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</si>
  <si>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</si>
  <si>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</si>
  <si>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</si>
  <si>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</si>
  <si>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</si>
  <si>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</si>
  <si>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</si>
  <si>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</si>
  <si>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</si>
  <si>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</si>
  <si>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</si>
  <si>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</si>
  <si>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</si>
  <si>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</si>
  <si>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</si>
  <si>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</si>
  <si>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</si>
  <si>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</si>
  <si>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</si>
  <si>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</si>
  <si>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</si>
  <si>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</si>
  <si>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</si>
  <si>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</si>
  <si>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</si>
  <si>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</si>
  <si>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</si>
  <si>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</si>
  <si>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</si>
  <si>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</si>
  <si>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</si>
  <si>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</si>
  <si>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</si>
  <si>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</si>
  <si>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</si>
  <si>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</si>
  <si>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</si>
  <si>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</si>
  <si>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</si>
  <si>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</si>
  <si>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</si>
  <si>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</si>
  <si>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</si>
  <si>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</si>
  <si>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</si>
  <si>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</si>
  <si>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</si>
  <si>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</si>
  <si>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</si>
  <si>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</si>
  <si>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</si>
  <si>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</si>
  <si>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</si>
  <si>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</si>
  <si>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</si>
  <si>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</si>
  <si>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</si>
  <si>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</si>
  <si>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</si>
  <si>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</si>
  <si>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</si>
  <si>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</si>
  <si>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</si>
  <si>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</si>
  <si>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</si>
  <si>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</si>
  <si>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</si>
  <si>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</si>
  <si>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</si>
  <si>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</si>
  <si>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</si>
  <si>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</si>
  <si>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</si>
  <si>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</si>
  <si>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</si>
  <si>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</si>
  <si>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</si>
  <si>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</si>
  <si>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</si>
  <si>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</si>
  <si>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</si>
  <si>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</si>
  <si>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</si>
  <si>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</si>
  <si>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</si>
  <si>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</si>
  <si>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</si>
  <si>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</si>
  <si>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</si>
  <si>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</si>
  <si>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</si>
  <si>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</si>
  <si>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</si>
  <si>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</si>
  <si>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</si>
  <si>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</si>
  <si>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</si>
  <si>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</si>
  <si>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</si>
  <si>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</si>
  <si>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</si>
  <si>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</si>
  <si>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</si>
  <si>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</si>
  <si>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</si>
  <si>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</si>
  <si>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</si>
  <si>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</si>
  <si>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</si>
  <si>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</si>
  <si>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</si>
  <si>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</si>
  <si>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</si>
  <si>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</si>
  <si>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</si>
  <si>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</si>
  <si>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</si>
  <si>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</si>
  <si>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</si>
  <si>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</si>
  <si>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</si>
  <si>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</si>
  <si>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</si>
  <si>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</si>
  <si>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</si>
  <si>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</si>
  <si>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</si>
  <si>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</si>
  <si>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</si>
  <si>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</si>
  <si>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</si>
  <si>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</si>
  <si>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</si>
  <si>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</si>
  <si>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</si>
  <si>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</si>
  <si>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</si>
  <si>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</si>
  <si>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</si>
  <si>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</si>
  <si>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</si>
  <si>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</si>
  <si>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</si>
  <si>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</si>
  <si>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</si>
  <si>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</si>
  <si>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</si>
  <si>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</si>
  <si>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</si>
  <si>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</si>
  <si>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</si>
  <si>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</si>
  <si>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</si>
  <si>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</si>
  <si>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</si>
  <si>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</si>
  <si>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</si>
  <si>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</si>
  <si>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</si>
  <si>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</si>
  <si>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</si>
  <si>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</si>
  <si>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</si>
  <si>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</si>
  <si>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</si>
  <si>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</si>
  <si>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</si>
  <si>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</si>
  <si>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</si>
  <si>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</si>
  <si>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</si>
  <si>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</si>
  <si>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</si>
  <si>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</si>
  <si>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</si>
  <si>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</si>
  <si>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</si>
  <si>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</si>
  <si>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</si>
  <si>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</si>
  <si>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</si>
  <si>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</si>
  <si>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</si>
  <si>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</si>
  <si>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</si>
  <si>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</si>
  <si>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</si>
  <si>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</si>
  <si>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</si>
  <si>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</si>
  <si>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</si>
  <si>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</si>
  <si>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</si>
  <si>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</si>
  <si>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</si>
  <si>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</si>
  <si>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</si>
  <si>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</si>
  <si>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</si>
  <si>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</si>
  <si>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</si>
  <si>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</si>
  <si>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</si>
  <si>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</si>
  <si>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</si>
  <si>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</si>
  <si>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</si>
  <si>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</si>
  <si>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</si>
  <si>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</si>
  <si>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</si>
  <si>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</si>
  <si>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</si>
  <si>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</si>
  <si>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</si>
  <si>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</si>
  <si>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</si>
  <si>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</si>
  <si>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</si>
  <si>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</si>
  <si>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</si>
  <si>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</si>
  <si>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</si>
  <si>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</si>
  <si>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</si>
  <si>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</si>
  <si>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</si>
  <si>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</si>
  <si>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</si>
  <si>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</si>
  <si>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</si>
  <si>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</si>
  <si>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</si>
  <si>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</si>
  <si>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</si>
  <si>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</si>
  <si>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</si>
  <si>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</si>
  <si>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</si>
  <si>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</si>
  <si>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</si>
  <si>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</si>
  <si>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</si>
  <si>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</si>
  <si>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</si>
  <si>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</si>
  <si>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</si>
  <si>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</si>
  <si>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</si>
  <si>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</si>
  <si>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</si>
  <si>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</si>
  <si>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</si>
  <si>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</si>
  <si>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</si>
  <si>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</si>
  <si>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</si>
  <si>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</si>
  <si>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</si>
  <si>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</si>
  <si>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</si>
  <si>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</si>
  <si>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</si>
  <si>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</si>
  <si>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</si>
  <si>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</si>
  <si>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</si>
  <si>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</si>
  <si>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</si>
  <si>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</si>
  <si>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</si>
  <si>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</si>
  <si>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</si>
  <si>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</si>
  <si>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</si>
  <si>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</si>
  <si>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</si>
  <si>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</si>
  <si>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</si>
  <si>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</si>
  <si>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</si>
  <si>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</si>
  <si>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</si>
  <si>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</si>
  <si>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</si>
  <si>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</si>
  <si>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</si>
  <si>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</si>
  <si>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</si>
  <si>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</si>
  <si>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</si>
  <si>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</si>
  <si>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</si>
  <si>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</si>
  <si>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</si>
  <si>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</si>
  <si>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</si>
  <si>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</si>
  <si>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</si>
  <si>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</si>
  <si>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</si>
  <si>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</si>
  <si>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</si>
  <si>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</si>
  <si>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</si>
  <si>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</si>
  <si>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</si>
  <si>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</si>
  <si>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</si>
  <si>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</si>
  <si>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</si>
  <si>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</si>
  <si>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</si>
  <si>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</si>
  <si>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</si>
  <si>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</si>
  <si>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</si>
  <si>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</si>
  <si>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</si>
  <si>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</si>
  <si>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</si>
  <si>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</si>
  <si>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</si>
  <si>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</si>
  <si>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</si>
  <si>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</si>
  <si>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</si>
  <si>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</si>
  <si>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</si>
  <si>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</si>
  <si>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</si>
  <si>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</si>
  <si>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</si>
  <si>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</si>
  <si>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</si>
  <si>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</si>
  <si>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</si>
  <si>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</si>
  <si>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</si>
  <si>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</si>
  <si>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</si>
  <si>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</si>
  <si>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</si>
  <si>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</si>
  <si>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</si>
  <si>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</si>
  <si>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</si>
  <si>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</si>
  <si>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</si>
  <si>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</si>
  <si>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</si>
  <si>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</si>
  <si>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</si>
  <si>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</si>
  <si>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</si>
  <si>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</si>
  <si>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</si>
  <si>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</si>
  <si>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</si>
  <si>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</si>
  <si>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</si>
  <si>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</si>
  <si>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</si>
  <si>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</si>
  <si>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</si>
  <si>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</si>
  <si>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</si>
  <si>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</si>
  <si>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</si>
  <si>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</si>
  <si>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</si>
  <si>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</si>
  <si>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</si>
  <si>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</si>
  <si>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</si>
  <si>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</si>
  <si>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</si>
  <si>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</si>
  <si>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</si>
  <si>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</si>
  <si>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</si>
  <si>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</si>
  <si>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</si>
  <si>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</si>
  <si>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</si>
  <si>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</si>
  <si>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</si>
  <si>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</si>
  <si>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</si>
  <si>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</si>
  <si>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</si>
  <si>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</si>
  <si>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</si>
  <si>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</si>
  <si>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</si>
  <si>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</si>
  <si>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</si>
  <si>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</si>
  <si>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</si>
  <si>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</si>
  <si>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</si>
  <si>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</si>
  <si>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</si>
  <si>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</si>
  <si>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</si>
  <si>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</si>
  <si>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</si>
  <si>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</si>
  <si>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</si>
  <si>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</si>
  <si>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</si>
  <si>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</si>
  <si>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</si>
  <si>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</si>
  <si>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</si>
  <si>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</si>
  <si>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</si>
  <si>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</si>
  <si>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</si>
  <si>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</si>
  <si>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</si>
  <si>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</si>
  <si>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</si>
  <si>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</si>
  <si>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</si>
  <si>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</si>
  <si>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</si>
  <si>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</si>
  <si>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</si>
  <si>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</si>
  <si>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</si>
  <si>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</si>
  <si>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</si>
  <si>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</si>
  <si>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</si>
  <si>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</si>
  <si>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</si>
  <si>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</si>
  <si>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</si>
  <si>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</si>
  <si>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</si>
  <si>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</si>
  <si>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</si>
  <si>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</si>
  <si>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</si>
  <si>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</si>
  <si>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</si>
  <si>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</si>
  <si>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</si>
  <si>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</si>
  <si>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</si>
  <si>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</si>
  <si>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</si>
  <si>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</si>
  <si>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</si>
  <si>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</si>
  <si>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</si>
  <si>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</si>
  <si>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</si>
  <si>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</si>
  <si>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</si>
  <si>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</si>
  <si>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</si>
  <si>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</si>
  <si>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</si>
  <si>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</si>
  <si>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</si>
  <si>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</si>
  <si>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</si>
  <si>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</si>
  <si>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</si>
  <si>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</si>
  <si>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</si>
  <si>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</si>
  <si>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</si>
  <si>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</si>
  <si>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</si>
  <si>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</si>
  <si>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</si>
  <si>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</si>
  <si>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</si>
  <si>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</si>
  <si>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</si>
  <si>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</si>
  <si>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</si>
  <si>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</si>
  <si>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</si>
  <si>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</si>
  <si>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</si>
  <si>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</si>
  <si>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</si>
  <si>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</si>
  <si>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</si>
  <si>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</si>
  <si>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</si>
  <si>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</si>
  <si>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</si>
  <si>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</si>
  <si>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</si>
  <si>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</si>
  <si>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</si>
  <si>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</si>
  <si>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</si>
  <si>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</si>
  <si>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</si>
  <si>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</si>
  <si>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</si>
  <si>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</si>
  <si>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</si>
  <si>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</si>
  <si>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</si>
  <si>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</si>
  <si>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</si>
  <si>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</si>
  <si>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</si>
  <si>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</si>
  <si>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</si>
  <si>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</si>
  <si>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</si>
  <si>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</si>
  <si>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</si>
  <si>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</si>
  <si>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</si>
  <si>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</si>
  <si>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</si>
  <si>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</si>
  <si>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</si>
  <si>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</si>
  <si>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</si>
  <si>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</si>
  <si>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</si>
  <si>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</si>
  <si>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</si>
  <si>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</si>
  <si>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</si>
  <si>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</si>
  <si>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</si>
  <si>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</si>
  <si>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</si>
  <si>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</si>
  <si>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</si>
  <si>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</si>
  <si>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</si>
  <si>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</si>
  <si>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</si>
  <si>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</si>
  <si>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</si>
  <si>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</si>
  <si>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</si>
  <si>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</si>
  <si>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</si>
  <si>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</si>
  <si>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</si>
  <si>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</si>
  <si>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</si>
  <si>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</si>
  <si>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</si>
  <si>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</si>
  <si>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</si>
  <si>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</si>
  <si>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</si>
  <si>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</si>
  <si>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</si>
  <si>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</si>
  <si>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</si>
  <si>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</si>
  <si>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</si>
  <si>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</si>
  <si>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</si>
  <si>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</si>
  <si>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</si>
  <si>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</si>
  <si>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</si>
  <si>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</si>
  <si>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</si>
  <si>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</si>
  <si>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</si>
  <si>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</si>
  <si>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</si>
  <si>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</si>
  <si>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</si>
  <si>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</si>
  <si>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</si>
  <si>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</si>
  <si>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</si>
  <si>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</si>
  <si>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</si>
  <si>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</si>
  <si>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</si>
  <si>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</si>
  <si>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</si>
  <si>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</si>
  <si>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</si>
  <si>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</si>
  <si>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</si>
  <si>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</si>
  <si>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</si>
  <si>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</si>
  <si>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</si>
  <si>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</si>
  <si>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</si>
  <si>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</si>
  <si>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</si>
  <si>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</si>
  <si>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</si>
  <si>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</si>
  <si>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</si>
  <si>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</si>
  <si>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</si>
  <si>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</si>
  <si>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</si>
  <si>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</si>
  <si>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</si>
  <si>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</si>
  <si>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</si>
  <si>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</si>
  <si>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</si>
  <si>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</si>
  <si>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</si>
  <si>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</si>
  <si>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</si>
  <si>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</si>
  <si>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</si>
  <si>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</si>
  <si>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</si>
  <si>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</si>
  <si>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</si>
  <si>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</si>
  <si>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</si>
  <si>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</si>
  <si>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</si>
  <si>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</si>
  <si>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</si>
  <si>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</si>
  <si>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</si>
  <si>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</si>
  <si>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</si>
  <si>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</si>
  <si>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</si>
  <si>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</si>
  <si>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</si>
  <si>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</si>
  <si>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</si>
  <si>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</si>
  <si>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</si>
  <si>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</si>
  <si>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</si>
  <si>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</si>
  <si>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</si>
  <si>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</si>
  <si>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</si>
  <si>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</si>
  <si>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</si>
  <si>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</si>
  <si>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</si>
  <si>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</si>
  <si>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</si>
  <si>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</si>
  <si>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</si>
  <si>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</si>
  <si>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</si>
  <si>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</si>
  <si>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</si>
  <si>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</si>
  <si>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</si>
  <si>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</si>
  <si>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</si>
  <si>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</si>
  <si>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</si>
  <si>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</si>
  <si>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</si>
  <si>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</si>
  <si>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</si>
  <si>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</si>
  <si>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</si>
  <si>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</si>
  <si>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</si>
  <si>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</si>
  <si>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</si>
  <si>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</si>
  <si>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</si>
  <si>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</si>
  <si>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</si>
  <si>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</si>
  <si>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</si>
  <si>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</si>
  <si>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</si>
  <si>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</si>
  <si>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</si>
  <si>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</si>
  <si>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</si>
  <si>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</si>
  <si>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</si>
  <si>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</si>
  <si>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</si>
  <si>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</si>
  <si>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</si>
  <si>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</si>
  <si>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</si>
  <si>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</si>
  <si>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</si>
  <si>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</si>
  <si>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</si>
  <si>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</si>
  <si>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</si>
  <si>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</si>
  <si>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</si>
  <si>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</si>
  <si>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</si>
  <si>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</si>
  <si>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</si>
  <si>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</si>
  <si>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</si>
  <si>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</si>
  <si>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</si>
  <si>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</si>
  <si>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</si>
  <si>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</si>
  <si>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</si>
  <si>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</si>
  <si>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</si>
  <si>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</si>
  <si>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</si>
  <si>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</si>
  <si>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</si>
  <si>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</si>
  <si>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</si>
  <si>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</si>
  <si>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</si>
  <si>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</si>
  <si>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</si>
  <si>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</si>
  <si>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</si>
  <si>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</si>
  <si>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</si>
  <si>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</si>
  <si>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</si>
  <si>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</si>
  <si>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</si>
  <si>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</si>
  <si>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</si>
  <si>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</si>
  <si>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</si>
  <si>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</si>
  <si>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</si>
  <si>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</si>
  <si>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</si>
  <si>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</si>
  <si>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</si>
  <si>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</si>
  <si>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</si>
  <si>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</si>
  <si>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</si>
  <si>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</si>
  <si>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</si>
  <si>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</si>
  <si>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</si>
  <si>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</si>
  <si>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</si>
  <si>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</si>
  <si>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</si>
  <si>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</si>
  <si>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</si>
  <si>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</si>
  <si>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</si>
  <si>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</si>
  <si>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</si>
  <si>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</si>
  <si>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</si>
  <si>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</si>
  <si>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</si>
  <si>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</si>
  <si>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</si>
  <si>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</si>
  <si>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</si>
  <si>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</si>
  <si>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</si>
  <si>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</si>
  <si>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</si>
  <si>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</si>
  <si>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</si>
  <si>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</si>
  <si>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</si>
  <si>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</si>
  <si>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</si>
  <si>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</si>
  <si>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</si>
  <si>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</si>
  <si>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</si>
  <si>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</si>
  <si>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</si>
  <si>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</si>
  <si>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</si>
  <si>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</si>
  <si>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</si>
  <si>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</si>
  <si>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</si>
  <si>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</si>
  <si>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</si>
  <si>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</si>
  <si>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</si>
  <si>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</si>
  <si>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</si>
  <si>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</si>
  <si>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</si>
  <si>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</si>
  <si>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</si>
  <si>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</si>
  <si>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</si>
  <si>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</si>
  <si>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</si>
  <si>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</si>
  <si>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</si>
  <si>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</si>
  <si>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</si>
  <si>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</si>
  <si>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</si>
  <si>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</si>
  <si>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</si>
  <si>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</si>
  <si>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</si>
  <si>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</si>
  <si>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</si>
  <si>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</si>
  <si>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</si>
  <si>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</si>
  <si>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</si>
  <si>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</si>
  <si>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</si>
  <si>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</si>
  <si>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</si>
  <si>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</si>
  <si>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</si>
  <si>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</si>
  <si>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</si>
  <si>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</si>
  <si>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</si>
  <si>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</si>
  <si>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</si>
  <si>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</si>
  <si>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</si>
  <si>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</si>
  <si>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</si>
  <si>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</si>
  <si>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</si>
  <si>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</si>
  <si>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</si>
  <si>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</si>
  <si>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</si>
  <si>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</si>
  <si>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</si>
  <si>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</si>
  <si>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</si>
  <si>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</si>
  <si>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</si>
  <si>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</si>
  <si>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</si>
  <si>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</si>
  <si>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</si>
  <si>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</si>
  <si>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</si>
  <si>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</si>
  <si>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</si>
  <si>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</si>
  <si>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</si>
  <si>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</si>
  <si>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</si>
  <si>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</si>
  <si>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</si>
  <si>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</si>
  <si>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</si>
  <si>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</si>
  <si>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</si>
  <si>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</si>
  <si>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</si>
  <si>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</si>
  <si>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</si>
  <si>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</si>
  <si>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</si>
  <si>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</si>
  <si>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</si>
  <si>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</si>
  <si>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</si>
  <si>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</si>
  <si>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</si>
  <si>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</si>
  <si>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</si>
  <si>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</si>
  <si>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</si>
  <si>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</si>
  <si>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</si>
  <si>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</si>
  <si>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</si>
  <si>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</si>
  <si>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</si>
  <si>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</si>
  <si>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</si>
  <si>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</si>
  <si>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</si>
  <si>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</si>
  <si>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</si>
  <si>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</si>
  <si>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</si>
  <si>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</si>
  <si>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</si>
  <si>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</si>
  <si>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</si>
  <si>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</si>
  <si>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</si>
  <si>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</si>
  <si>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</si>
  <si>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</si>
  <si>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</si>
  <si>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</si>
  <si>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</si>
  <si>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</si>
  <si>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</si>
  <si>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</si>
  <si>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</si>
  <si>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</si>
  <si>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</si>
  <si>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</si>
  <si>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</si>
  <si>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</si>
  <si>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</si>
  <si>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</si>
  <si>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</si>
  <si>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</si>
  <si>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</si>
  <si>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</si>
  <si>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</si>
  <si>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</si>
  <si>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</si>
  <si>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</si>
  <si>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</si>
  <si>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</si>
  <si>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</si>
  <si>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</si>
  <si>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</si>
  <si>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</si>
  <si>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</si>
  <si>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</si>
  <si>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</si>
  <si>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</si>
  <si>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</si>
  <si>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</si>
  <si>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</si>
  <si>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</si>
  <si>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</si>
  <si>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</si>
  <si>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</si>
  <si>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</si>
  <si>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</si>
  <si>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</si>
  <si>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</si>
  <si>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</si>
  <si>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</si>
  <si>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</si>
  <si>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</si>
  <si>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</si>
  <si>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</si>
  <si>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</si>
  <si>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</si>
  <si>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</si>
  <si>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</si>
  <si>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</si>
  <si>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</si>
  <si>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</si>
  <si>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</si>
  <si>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</si>
  <si>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</si>
  <si>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</si>
  <si>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</si>
  <si>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</si>
  <si>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</si>
  <si>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</si>
  <si>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</si>
  <si>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</si>
  <si>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</si>
  <si>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</si>
  <si>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</si>
  <si>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</si>
  <si>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</si>
  <si>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</si>
  <si>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</si>
  <si>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</si>
  <si>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</si>
  <si>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</si>
  <si>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</si>
  <si>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</si>
  <si>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</si>
  <si>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</si>
  <si>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</si>
  <si>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</si>
  <si>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</si>
  <si>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</si>
  <si>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</si>
  <si>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</si>
  <si>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</si>
  <si>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</si>
  <si>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</si>
  <si>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</si>
  <si>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</si>
  <si>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</si>
  <si>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</si>
  <si>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</si>
  <si>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</si>
  <si>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</si>
  <si>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</si>
  <si>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</si>
  <si>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</si>
  <si>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</si>
  <si>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</si>
  <si>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</si>
  <si>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</si>
  <si>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</si>
  <si>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</si>
  <si>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</si>
  <si>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</si>
  <si>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</si>
  <si>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</si>
  <si>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</si>
  <si>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</si>
  <si>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</si>
  <si>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</si>
  <si>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</si>
  <si>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</si>
  <si>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</si>
  <si>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</si>
  <si>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</si>
  <si>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</si>
  <si>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</si>
  <si>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</si>
  <si>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</si>
  <si>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</si>
  <si>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</si>
  <si>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</si>
  <si>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</si>
  <si>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</si>
  <si>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</si>
  <si>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</si>
  <si>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</si>
  <si>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</si>
  <si>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</si>
  <si>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</si>
  <si>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</si>
  <si>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</si>
  <si>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</si>
  <si>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</si>
  <si>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</si>
  <si>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</si>
  <si>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</si>
  <si>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</si>
  <si>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</si>
  <si>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</si>
  <si>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</si>
  <si>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</si>
  <si>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</si>
  <si>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</si>
  <si>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</si>
  <si>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</si>
  <si>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</si>
  <si>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</si>
  <si>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</si>
  <si>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</si>
  <si>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</si>
  <si>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</si>
  <si>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</si>
  <si>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</si>
  <si>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</si>
  <si>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</si>
  <si>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</si>
  <si>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</si>
  <si>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</si>
  <si>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</si>
  <si>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</si>
  <si>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</si>
  <si>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</si>
  <si>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</si>
  <si>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</si>
  <si>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</si>
  <si>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</si>
  <si>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</si>
  <si>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</si>
  <si>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</si>
  <si>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</si>
  <si>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</si>
  <si>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</si>
  <si>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</si>
  <si>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</si>
  <si>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</si>
  <si>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</si>
  <si>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</si>
  <si>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</si>
  <si>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</si>
  <si>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</si>
  <si>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</si>
  <si>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</si>
  <si>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</si>
  <si>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</si>
  <si>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</si>
  <si>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</si>
  <si>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</si>
  <si>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</si>
  <si>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</si>
  <si>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</si>
  <si>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</si>
  <si>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</si>
  <si>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</si>
  <si>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</si>
  <si>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</si>
  <si>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</si>
  <si>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</si>
  <si>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</si>
  <si>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</si>
  <si>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</si>
  <si>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</si>
  <si>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</si>
  <si>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</si>
  <si>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</si>
  <si>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</si>
  <si>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</si>
  <si>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</si>
  <si>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</si>
  <si>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</si>
  <si>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</si>
  <si>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</si>
  <si>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</si>
  <si>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</si>
  <si>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</si>
  <si>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</si>
  <si>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</si>
  <si>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</si>
  <si>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</si>
  <si>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</si>
  <si>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</si>
  <si>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</si>
  <si>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</si>
  <si>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</si>
  <si>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</si>
  <si>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</si>
  <si>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</si>
  <si>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</si>
  <si>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</si>
  <si>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</si>
  <si>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</si>
  <si>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</si>
  <si>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</si>
  <si>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</si>
  <si>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</si>
  <si>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</si>
  <si>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</si>
  <si>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</si>
  <si>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</si>
  <si>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</si>
  <si>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</si>
  <si>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</si>
  <si>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</si>
  <si>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</si>
  <si>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</si>
  <si>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</si>
  <si>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</si>
  <si>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</si>
  <si>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</si>
  <si>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</si>
  <si>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</si>
  <si>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</si>
  <si>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</si>
  <si>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</si>
  <si>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</si>
  <si>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PCM-20251110-00000817</t>
  </si>
  <si>
    <t>ETA 45 min</t>
  </si>
  <si>
    <t>PCM-20251110-00000799</t>
  </si>
  <si>
    <t>ETA 50 min</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</si>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</sst>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1" totalsRowShown="0" headerRowDxfId="157" dataDxfId="156" headerRowBorderDxfId="154" tableBorderDxfId="155" totalsRowBorderDxfId="153">
  <autoFilter ref="A1:CJ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308.51324965278036</v>
      </c>
      <c r="H2" s="76">
        <v>45662.943402777775</v>
      </c>
      <c r="I2" s="59" t="str">
        <f>IFERROR(VLOOKUP(D2,DB!A:F,6,0),"")</f>
        <v>Generator-SG</v>
      </c>
      <c r="J2" s="59" t="str">
        <f>IFERROR(VLOOKUP(D2,DB!A:G,7,0),"")</f>
        <v>Dead</v>
      </c>
      <c r="K2" s="67" t="s">
        <v>39022</v>
      </c>
      <c r="L2" s="65" t="str">
        <f>IFERROR(VLOOKUP(D2,DB!A:I,9,0),"")</f>
        <v>Latis</v>
      </c>
    </row>
    <row r="3" spans="1:15" ht="15" customHeight="1">
      <c r="A3" s="157" t="s">
        <v>39023</v>
      </c>
      <c r="B3" s="109" t="str">
        <f>IFERROR(VLOOKUP(D3,DB!A:K,11,0),"")</f>
        <v>R1</v>
      </c>
      <c r="C3" s="109">
        <v>1</v>
      </c>
      <c r="D3" s="109" t="s">
        <v>13290</v>
      </c>
      <c r="E3" s="110" t="s">
        <v>39021</v>
      </c>
      <c r="F3" s="111">
        <v>45971.423842592594</v>
      </c>
      <c r="G3" s="112">
        <f t="shared" ca="1" si="0"/>
        <v>3.7832986112334765E-2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2.469641203788342E-2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45971.461675578706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45971.461675578706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45971.461675578706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45971.461675578706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45971.461675578706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45971.461675578706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45971.461675578706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45971.461675578706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45971.461675578706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45971.461675578706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45971.461675578706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45971.461675578706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45971.461675578706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45971.461675578706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45971.461675578706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45971.461675578706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45971.461675578706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45971.461675578706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45971.461675578706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45971.461675578706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45971.461675578706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45971.461675578706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45971.461675578706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45971.461675578706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45971.461675578706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45971.461675578706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45971.461675578706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45971.461675578706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45971.461675578706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45971.461675578706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45971.461675578706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45971.461675578706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45971.461675578706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45971.461675578706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45971.461675578706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45971.461675578706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45971.461675578706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45971.461675578706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45971.461675578706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45971.461675578706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45971.461675578706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45971.461675578706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45971.461675578706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45971.461675578706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45971.461675578706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45971.461675578706</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45971.461675578706</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5A95F27D-7863-4D9C-93ED-FBBA2EE666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1"/>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146.46183761574503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0.27323807870561723</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0.1555876157435705</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4" ca="1" si="1">IFERROR(NOW()-F6,"-")</f>
        <v>0.1319302083356888</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45971.461675578706</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39115</v>
      </c>
      <c r="B8" s="18" t="str">
        <f>IFERROR(VLOOKUP(D8,DB!A:K,11,0),"")</f>
        <v>R2</v>
      </c>
      <c r="C8" s="18">
        <v>2</v>
      </c>
      <c r="D8" s="18" t="s">
        <v>8987</v>
      </c>
      <c r="E8" s="103" t="s">
        <v>39021</v>
      </c>
      <c r="F8" s="104">
        <v>45971.443680555552</v>
      </c>
      <c r="G8" s="105">
        <f t="shared" ca="1" si="1"/>
        <v>1.7995023154071532E-2</v>
      </c>
      <c r="H8" s="104">
        <v>45971.432569444441</v>
      </c>
      <c r="I8" s="18" t="str">
        <f>IFERROR(VLOOKUP(D8,DB!A:F,6,0),"")</f>
        <v>SCECO</v>
      </c>
      <c r="J8" s="18" t="str">
        <f>IFERROR(VLOOKUP(D8,DB!A:G,7,0),"")</f>
        <v>Dead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45971.461675578706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45971.461675578706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45971.461675578706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45971.461675578706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45971.461675578706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45971.461675578706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45971.461675578706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45971.461675578706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45971.461675578706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45971.461675578706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45971.461675578706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45971.461675578706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45971.461675578706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45971.461675578706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45971.461675578706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45971.461675578706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45971.461675578706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45971.461675578706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45971.461675578706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45971.461675578706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45971.461675578706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45971.461675578706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45971.461675578706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45971.461675578706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45971.461675578706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45971.461675578706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2">IFERROR(NOW()-F35,"-")</f>
        <v>45971.461675578706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45971.461675578706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45971.461675578706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45971.461675578706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45971.461675578706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45971.461675578706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27"/>
      <c r="B41" s="128" t="str">
        <f>IFERROR(VLOOKUP(D41,DB!A:K,11,0),"")</f>
        <v/>
      </c>
      <c r="C41" s="128"/>
      <c r="D41" s="128"/>
      <c r="E41" s="129"/>
      <c r="F41" s="130"/>
      <c r="G41" s="131">
        <f t="shared" ca="1" si="2"/>
        <v>45971.461675578706</v>
      </c>
      <c r="H41" s="130"/>
      <c r="I41" s="128" t="str">
        <f>IFERROR(VLOOKUP(D41,DB!A:F,6,0),"")</f>
        <v/>
      </c>
      <c r="J41" s="128" t="str">
        <f>IFERROR(VLOOKUP(D41,DB!A:G,7,0),"")</f>
        <v/>
      </c>
      <c r="K41" s="132"/>
      <c r="L41" s="128" t="str">
        <f>IFERROR(VLOOKUP(D41,DB!A:I,9,0),"")</f>
        <v/>
      </c>
      <c r="M41" s="128"/>
      <c r="N41" s="128"/>
      <c r="O41" s="128"/>
      <c r="P41" s="128"/>
      <c r="Q41" s="128"/>
      <c r="R41" s="128"/>
      <c r="S41" s="128"/>
      <c r="T41" s="128"/>
      <c r="U41" s="128"/>
      <c r="V41" s="128"/>
      <c r="W41" s="128"/>
      <c r="X41" s="128"/>
      <c r="Y41" s="128"/>
      <c r="Z41" s="128"/>
      <c r="AA41" s="128"/>
      <c r="AB41" s="128"/>
      <c r="AC41" s="128"/>
      <c r="AD41" s="128"/>
      <c r="AE41" s="128"/>
      <c r="AF41" s="128"/>
      <c r="AG41" s="128"/>
      <c r="AH41" s="128"/>
      <c r="AI41" s="128"/>
      <c r="AJ41" s="128"/>
      <c r="AK41" s="128"/>
      <c r="AL41" s="128"/>
      <c r="AM41" s="128"/>
      <c r="AN41" s="128"/>
      <c r="AO41" s="128"/>
      <c r="AP41" s="128"/>
      <c r="AQ41" s="128"/>
      <c r="AR41" s="128"/>
      <c r="AS41" s="128"/>
      <c r="AT41" s="128"/>
      <c r="AU41" s="128"/>
      <c r="AV41" s="128"/>
      <c r="AW41" s="128"/>
      <c r="AX41" s="128"/>
      <c r="AY41" s="128"/>
      <c r="AZ41" s="128"/>
      <c r="BA41" s="128"/>
      <c r="BB41" s="128"/>
      <c r="BC41" s="128"/>
      <c r="BD41" s="128"/>
      <c r="BE41" s="128"/>
      <c r="BF41" s="128"/>
      <c r="BG41" s="128"/>
      <c r="BH41" s="128"/>
      <c r="BI41" s="128"/>
      <c r="BJ41" s="128"/>
      <c r="BK41" s="128"/>
      <c r="BL41" s="128"/>
      <c r="BM41" s="128"/>
      <c r="BN41" s="128"/>
      <c r="BO41" s="128"/>
      <c r="BP41" s="128"/>
      <c r="BQ41" s="128"/>
      <c r="BR41" s="128"/>
      <c r="BS41" s="128"/>
      <c r="BT41" s="128"/>
      <c r="BU41" s="128"/>
      <c r="BV41" s="128"/>
      <c r="BW41" s="128"/>
      <c r="BX41" s="128"/>
      <c r="BY41" s="128"/>
      <c r="BZ41" s="128"/>
      <c r="CA41" s="128"/>
      <c r="CB41" s="128"/>
      <c r="CC41" s="128"/>
      <c r="CD41" s="128"/>
      <c r="CE41" s="128"/>
      <c r="CF41" s="128"/>
      <c r="CG41" s="128"/>
      <c r="CH41" s="128"/>
      <c r="CI41" s="128"/>
      <c r="CJ41" s="133"/>
    </row>
  </sheetData>
  <dataValidations count="2">
    <dataValidation allowBlank="1" showInputMessage="1" showErrorMessage="1" sqref="E1" xr:uid="{4D935161-CDD3-4592-B877-3FB59C99E142}"/>
    <dataValidation type="list" allowBlank="1" showInputMessage="1" showErrorMessage="1" sqref="E3:E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39117</v>
      </c>
      <c r="B2" s="61" t="str">
        <f>IFERROR(VLOOKUP(D2,DB!A:K,11,0),"")</f>
        <v>R3</v>
      </c>
      <c r="C2" s="18">
        <v>4</v>
      </c>
      <c r="D2" s="61" t="s">
        <v>22290</v>
      </c>
      <c r="E2" s="18" t="s">
        <v>39021</v>
      </c>
      <c r="F2" s="20">
        <v>45971.43922453704</v>
      </c>
      <c r="G2" s="21">
        <f ca="1">IFERROR(NOW()-F2,"-")</f>
        <v>2.2451041666499805E-2</v>
      </c>
      <c r="H2" s="22">
        <v>45971.430821759262</v>
      </c>
      <c r="I2" s="19" t="str">
        <f>IFERROR(VLOOKUP(D2,DB!A:F,6,0),"")</f>
        <v>SCECO</v>
      </c>
      <c r="J2" s="18" t="str">
        <f>IFERROR(VLOOKUP(D2,DB!A:G,7,0),"")</f>
        <v>In progress</v>
      </c>
      <c r="K2" s="45" t="s">
        <v>39118</v>
      </c>
      <c r="L2" s="23" t="str">
        <f>IFERROR(VLOOKUP(D2,DB!A:I,9,0),"")</f>
        <v>Latis</v>
      </c>
    </row>
    <row r="3" spans="1:13" ht="15" customHeight="1">
      <c r="A3" s="19"/>
      <c r="B3" s="61" t="str">
        <f>IFERROR(VLOOKUP(D3,DB!A:K,11,0),"")</f>
        <v/>
      </c>
      <c r="C3" s="18"/>
      <c r="D3" s="18"/>
      <c r="E3" s="18"/>
      <c r="F3" s="20"/>
      <c r="G3" s="21">
        <f ca="1">IFERROR(NOW()-F3,"-")</f>
        <v>45971.461675578706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ref="G4:G12" ca="1" si="0">IFERROR(NOW()-F4,"-")</f>
        <v>45971.461675578706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45971.461675578706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45971.461675578706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45971.461675578706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45971.461675578706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45971.461675578706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45971.461675578706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45971.461675578706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45971.461675578706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45971.461675578706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45971.461675578706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45971.461675578706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45971.461675578706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45971.461675578706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45971.461675578706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45971.461675578706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45971.461675578706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45971.461675578706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45971.461675578706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45971.461675578706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45971.461675578706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45971.461675578706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45971.461675578706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45971.461675578706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45971.461675578706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45971.461675578706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45971.461675578706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45971.461675578706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45971.461675578706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45971.461675578706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45971.461675578706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45971.461675578706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45971.461675578706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45971.461675578706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45971.461675578706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45971.461675578706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45971.461675578706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45971.461675578706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45971.461675578706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45971.461675578706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45971.461675578706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45971.461675578706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45971.461675578706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45971.461675578706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45971.461675578706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45971.461675578706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45971.461675578706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45971.461675578706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45971.461675578706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45971.461675578706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45971.461675578706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45971.461675578706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45971.461675578706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45971.461675578706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45971.461675578706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45971.461675578706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45971.461675578706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45971.461675578706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45971.461675578706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45971.461675578706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45971.461675578706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45971.461675578706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45971.461675578706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45971.461675578706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45971.461675578706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45971.461675578706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45971.461675578706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45971.461675578706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45971.461675578706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45971.461675578706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45971.461675578706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45971.461675578706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45971.461675578706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45971.461675578706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45971.461675578706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45971.461675578706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45971.461675578706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45971.461675578706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45971.461675578706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45971.461675578706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45971.461675578706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45971.461675578706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45971.461675578706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45971.461675578706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45971.461675578706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45971.461675578706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45971.461675578706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45971.461675578706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45971.461675578706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45971.461675578706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45971.461675578706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45971.461675578706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45971.461675578706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45971.461675578706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45971.461675578706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45971.461675578706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45971.461675578706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45971.461675578706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45971.461675578706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45971.461675578706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45971.461675578706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45971.461675578706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45971.461675578706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45971.461675578706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45971.461675578706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45971.461675578706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45971.461675578706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45971.461675578706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45971.461675578706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45971.461675578706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45971.461675578706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45971.461675578706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45971.461675578706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45971.461675578706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45971.461675578706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45971.461675578706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45971.461675578706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45971.461675578706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45971.461675578706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45971.461675578706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45971.461675578706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45971.461675578706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45971.461675578706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45971.461675578706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45971.461675578706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45971.461675578706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45971.461675578706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45971.461675578706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45971.461675578706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45971.461675578706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45971.461675578706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45971.461675578706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45971.461675578706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45971.461675578706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45971.461675578706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45971.461675578706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45971.461675578706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45971.461675578706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45971.461675578706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45971.461675578706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45971.461675578706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45971.461675578706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45971.461675578706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45971.461675578706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45971.461675578706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45971.461675578706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45971.461675578706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45971.461675578706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45971.461675578706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45971.461675578706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45971.461675578706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45971.461675578706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45971.461675578706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45971.461675578706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45971.461675578706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45971.461675578706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45971.461675578706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45971.461675578706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45971.461675578706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45971.461675578706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45971.461675578706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45971.461675578706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45971.461675578706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45971.461675578706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45971.461675578706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45971.461675578706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45971.461675578706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45971.461675578706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45971.461675578706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45971.461675578706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45971.461675578706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45971.461675578706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45971.461675578706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45971.461675578706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45971.461675578706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45971.461675578706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45971.461675578706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45971.461675578706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45971.461675578706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45971.461675578706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45971.461675578706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45971.461675578706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45971.461675578706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45971.461675578706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45971.461675578706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45971.461675578706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45971.461675578706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45971.461675578706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45971.461675578706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45971.461675578706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45971.461675578706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45971.461675578706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45971.461675578706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45971.461675578706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45971.461675578706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45971.461675578706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45971.461675578706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45971.461675578706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45971.461675578706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45971.461675578706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45971.461675578706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45971.461675578706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45971.461675578706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45971.461675578706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45971.461675578706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45971.461675578706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45971.461675578706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45971.461675578706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45971.461675578706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45971.461675578706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45971.461675578706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45971.461675578706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45971.461675578706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45971.461675578706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45971.461675578706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45971.461675578706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45971.461675578706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45971.461675578706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45971.461675578706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45971.461675578706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45971.461675578706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45971.461675578706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45971.461675578706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45971.461675578706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45971.461675578706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45971.461675578706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45971.461675578706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45971.461675578706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45971.461675578706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45971.461675578706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45971.461675578706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45971.461675578706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45971.461675578706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45971.461675578706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45971.461675578706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45971.461675578706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45971.461675578706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45971.461675578706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45971.461675578706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45971.461675578706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45971.461675578706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45971.461675578706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45971.461675578706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45971.461675578706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45971.461675578706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45971.461675578706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45971.461675578706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45971.461675578706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45971.461675578706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45971.461675578706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45971.461675578706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45971.461675578706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45971.461675578706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45971.461675578706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45971.461675578706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45971.461675578706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45971.461675578706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45971.461675578706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45971.461675578706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45971.461675578706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45971.461675578706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45971.461675578706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45971.461675578706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45971.461675578706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45971.461675578706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45971.461675578706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45971.461675578706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45971.461675578706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45971.461675578706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45971.461675578706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45971.461675578706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45971.461675578706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45971.461675578706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45971.461675578706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45971.461675578706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45971.461675578706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45971.461675578706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45971.461675578706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45971.461675578706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45971.461675578706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45971.461675578706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45971.461675578706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45971.461675578706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45971.461675578706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45971.461675578706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45971.461675578706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45971.461675578706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45971.461675578706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45971.461675578706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45971.461675578706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45971.461675578706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45971.461675578706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45971.461675578706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45971.461675578706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45971.461675578706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45971.461675578706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45971.461675578706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45971.461675578706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45971.461675578706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45971.461675578706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45971.461675578706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45971.461675578706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45971.461675578706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45971.461675578706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45971.461675578706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45971.461675578706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45971.461675578706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45971.461675578706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45971.461675578706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45971.461675578706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45971.461675578706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45971.461675578706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45971.461675578706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45971.461675578706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45971.461675578706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45971.461675578706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45971.461675578706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45971.461675578706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45971.461675578706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45971.461675578706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45971.461675578706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45971.461675578706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45971.461675578706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45971.461675578706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45971.461675578706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45971.461675578706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45971.461675578706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45971.461675578706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45971.461675578706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45971.461675578706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45971.461675578706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45971.461675578706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45971.461675578706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45971.461675578706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45971.461675578706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45971.461675578706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45971.461675578706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45971.461675578706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45971.461675578706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45971.461675578706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45971.461675578706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45971.461675578706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45971.461675578706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45971.461675578706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45971.461675578706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45971.461675578706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45971.461675578706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45971.461675578706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45971.461675578706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45971.461675578706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45971.461675578706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45971.461675578706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45971.461675578706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45971.461675578706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45971.461675578706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45971.461675578706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45971.461675578706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45971.461675578706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45971.461675578706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45971.461675578706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45971.461675578706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45971.461675578706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45971.461675578706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45971.461675578706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45971.461675578706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45971.461675578706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45971.461675578706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45971.461675578706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45971.461675578706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45971.461675578706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45971.461675578706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45971.461675578706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45971.461675578706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45971.461675578706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45971.461675578706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45971.461675578706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45971.461675578706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45971.461675578706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45971.461675578706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45971.461675578706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45971.461675578706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45971.461675578706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45971.461675578706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45971.461675578706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45971.461675578706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45971.461675578706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45971.461675578706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45971.461675578706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45971.461675578706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45971.461675578706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45971.461675578706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45971.461675578706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45971.461675578706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45971.461675578706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45971.461675578706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45971.461675578706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45971.461675578706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45971.461675578706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45971.461675578706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45971.461675578706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45971.461675578706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45971.461675578706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45971.461675578706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45971.461675578706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45971.461675578706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45971.461675578706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45971.461675578706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45971.461675578706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45971.461675578706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45971.461675578706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45971.461675578706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45971.461675578706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45971.461675578706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45971.461675578706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45971.461675578706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45971.461675578706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45971.461675578706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45971.461675578706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45971.461675578706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45971.461675578706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45971.461675578706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45971.461675578706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45971.461675578706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45971.461675578706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45971.461675578706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45971.461675578706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45971.461675578706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45971.461675578706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45971.461675578706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45971.461675578706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45971.461675578706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45971.461675578706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45971.461675578706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45971.461675578706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45971.461675578706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45971.461675578706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45971.461675578706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45971.461675578706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45971.461675578706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45971.461675578706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45971.461675578706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45971.461675578706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45971.461675578706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45971.461675578706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45971.461675578706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45971.461675578706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45971.461675578706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45971.461675578706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45971.461675578706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45971.461675578706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45971.461675578706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45971.461675578706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45971.461675578706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45971.461675578706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45971.461675578706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45971.461675578706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45971.461675578706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45971.461675578706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45971.461675578706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45971.461675578706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45971.461675578706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45971.461675578706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45971.461675578706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45971.461675578706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45971.461675578706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45971.461675578706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45971.461675578706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45971.461675578706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45971.461675578706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45971.461675578706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45971.461675578706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45971.461675578706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45971.461675578706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45971.461675578706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45971.461675578706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45971.461675578706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45971.461675578706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45971.461675578706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45971.461675578706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45971.461675578706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45971.461675578706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45971.461675578706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45971.461675578706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45971.461675578706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45971.461675578706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45971.461675578706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45971.461675578706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45971.461675578706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45971.461675578706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45971.461675578706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45971.461675578706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45971.461675578706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45971.461675578706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45971.461675578706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45971.461675578706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45971.461675578706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45971.461675578706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45971.461675578706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45971.461675578706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45971.461675578706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45971.461675578706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45971.461675578706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45971.461675578706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45971.461675578706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45971.461675578706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45971.461675578706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45971.461675578706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45971.461675578706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45971.461675578706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45971.461675578706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45971.461675578706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45971.461675578706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45971.461675578706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45971.461675578706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45971.461675578706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45971.461675578706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45971.461675578706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45971.461675578706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45971.461675578706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45971.461675578706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45971.461675578706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45971.461675578706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45971.461675578706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45971.461675578706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45971.461675578706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45971.461675578706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45971.461675578706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45971.461675578706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45971.461675578706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45971.461675578706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45971.461675578706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45971.461675578706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45971.461675578706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45971.461675578706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45971.461675578706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45971.461675578706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45971.461675578706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45971.461675578706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45971.461675578706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45971.461675578706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45971.461675578706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45971.461675578706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45971.461675578706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45971.461675578706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45971.461675578706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45971.461675578706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45971.461675578706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45971.461675578706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45971.461675578706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45971.461675578706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45971.461675578706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45971.461675578706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45971.461675578706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45971.461675578706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45971.461675578706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45971.461675578706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45971.461675578706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45971.461675578706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45971.461675578706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45971.461675578706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45971.461675578706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45971.461675578706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45971.461675578706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45971.461675578706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45971.461675578706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45971.461675578706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45971.461675578706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45971.461675578706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45971.461675578706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45971.461675578706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45971.461675578706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45971.461675578706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45971.461675578706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45971.461675578706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45971.461675578706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45971.461675578706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45971.461675578706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45971.461675578706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45971.461675578706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45971.461675578706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45971.461675578706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45971.461675578706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45971.461675578706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45971.461675578706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45971.461675578706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45971.461675578706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45971.461675578706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45971.461675578706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45971.461675578706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45971.461675578706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45971.461675578706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45971.461675578706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45971.461675578706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45971.461675578706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45971.461675578706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45971.461675578706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45971.461675578706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45971.461675578706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45971.461675578706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45971.461675578706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45971.461675578706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45971.461675578706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45971.461675578706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45971.461675578706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45971.461675578706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45971.461675578706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45971.461675578706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45971.461675578706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45971.461675578706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45971.461675578706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45971.461675578706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45971.461675578706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45971.461675578706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45971.461675578706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45971.461675578706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45971.461675578706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45971.461675578706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45971.461675578706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45971.461675578706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45971.461675578706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45971.461675578706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45971.461675578706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45971.461675578706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45971.461675578706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45971.461675578706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45971.461675578706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45971.461675578706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45971.461675578706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45971.461675578706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45971.461675578706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45971.461675578706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45971.461675578706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45971.461675578706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45971.461675578706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45971.461675578706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45971.461675578706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45971.461675578706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45971.461675578706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45971.461675578706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45971.461675578706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45971.461675578706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45971.461675578706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45971.461675578706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45971.461675578706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45971.461675578706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45971.461675578706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45971.461675578706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45971.461675578706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45971.461675578706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45971.461675578706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45971.461675578706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45971.461675578706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45971.461675578706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45971.461675578706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45971.461675578706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45971.461675578706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45971.461675578706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45971.461675578706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45971.461675578706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45971.461675578706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45971.461675578706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45971.461675578706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45971.461675578706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45971.461675578706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45971.461675578706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45971.461675578706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45971.461675578706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45971.461675578706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45971.461675578706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45971.461675578706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45971.461675578706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45971.461675578706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45971.461675578706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45971.461675578706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45971.461675578706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45971.461675578706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45971.461675578706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45971.461675578706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45971.461675578706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45971.461675578706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45971.461675578706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45971.461675578706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45971.461675578706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45971.461675578706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45971.461675578706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45971.461675578706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45971.461675578706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45971.461675578706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45971.461675578706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45971.461675578706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45971.461675578706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45971.461675578706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45971.461675578706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45971.461675578706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45971.461675578706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45971.461675578706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45971.461675578706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45971.461675578706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45971.461675578706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45971.461675578706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45971.461675578706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45971.461675578706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45971.461675578706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45971.461675578706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45971.461675578706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45971.461675578706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45971.461675578706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45971.461675578706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45971.461675578706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45971.461675578706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45971.461675578706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45971.461675578706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45971.461675578706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45971.461675578706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45971.461675578706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45971.461675578706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45971.461675578706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45971.461675578706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45971.461675578706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45971.461675578706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45971.461675578706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45971.461675578706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45971.461675578706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45971.461675578706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45971.461675578706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45971.461675578706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45971.461675578706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45971.461675578706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45971.461675578706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45971.461675578706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45971.461675578706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45971.461675578706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45971.461675578706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45971.461675578706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45971.461675578706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45971.461675578706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45971.461675578706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45971.461675578706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45971.461675578706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45971.461675578706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45971.461675578706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45971.461675578706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45971.461675578706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45971.461675578706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45971.461675578706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45971.461675578706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45971.461675578706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45971.461675578706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45971.461675578706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45971.461675578706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45971.461675578706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45971.461675578706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45971.461675578706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45971.461675578706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45971.461675578706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45971.461675578706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45971.461675578706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45971.461675578706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45971.461675578706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45971.461675578706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45971.461675578706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45971.461675578706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45971.461675578706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45971.461675578706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45971.461675578706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45971.461675578706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45971.461675578706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45971.461675578706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45971.461675578706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45971.461675578706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45971.461675578706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45971.461675578706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45971.461675578706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45971.461675578706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45971.461675578706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45971.461675578706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45971.461675578706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45971.461675578706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45971.461675578706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45971.461675578706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45971.461675578706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45971.461675578706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45971.461675578706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45971.461675578706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45971.461675578706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45971.461675578706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45971.461675578706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45971.461675578706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45971.461675578706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45971.461675578706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45971.461675578706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45971.461675578706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45971.461675578706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45971.461675578706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45971.461675578706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45971.461675578706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45971.461675578706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45971.461675578706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45971.461675578706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45971.461675578706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45971.461675578706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45971.461675578706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45971.461675578706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45971.461675578706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45971.461675578706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45971.461675578706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45971.461675578706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45971.461675578706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45971.461675578706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45971.461675578706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45971.461675578706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45971.461675578706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45971.461675578706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45971.461675578706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45971.461675578706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45971.461675578706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45971.461675578706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45971.461675578706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45971.461675578706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45971.461675578706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45971.461675578706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45971.461675578706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45971.461675578706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45971.461675578706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45971.461675578706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45971.461675578706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45971.461675578706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45971.461675578706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45971.461675578706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45971.461675578706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45971.461675578706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45971.461675578706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45971.461675578706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45971.461675578706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45971.461675578706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45971.461675578706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45971.461675578706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45971.461675578706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45971.461675578706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45971.461675578706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45971.461675578706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45971.461675578706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45971.461675578706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45971.461675578706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45971.461675578706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45971.461675578706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45971.461675578706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45971.461675578706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45971.461675578706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45971.461675578706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45971.461675578706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45971.461675578706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45971.461675578706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45971.461675578706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45971.461675578706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45971.461675578706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45971.461675578706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45971.461675578706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45971.461675578706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45971.461675578706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45971.461675578706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45971.461675578706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45971.461675578706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45971.461675578706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45971.461675578706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45971.461675578706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45971.461675578706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45971.461675578706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45971.461675578706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45971.461675578706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45971.461675578706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45971.461675578706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45971.461675578706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45971.461675578706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45971.461675578706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45971.461675578706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45971.461675578706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45971.461675578706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45971.461675578706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45971.461675578706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45971.461675578706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45971.461675578706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45971.461675578706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45971.461675578706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45971.461675578706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45971.461675578706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45971.461675578706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45971.461675578706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45971.461675578706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45971.461675578706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45971.461675578706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45971.461675578706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45971.461675578706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45971.461675578706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45971.461675578706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45971.461675578706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45971.461675578706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45971.461675578706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45971.461675578706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45971.461675578706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45971.461675578706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45971.461675578706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45971.461675578706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45971.461675578706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45971.461675578706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45971.461675578706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45971.461675578706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45971.461675578706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45971.461675578706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45971.461675578706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45971.461675578706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45971.461675578706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45971.461675578706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45971.461675578706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45971.461675578706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45971.461675578706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45971.461675578706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45971.461675578706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45971.461675578706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45971.461675578706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45971.461675578706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45971.461675578706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45971.461675578706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45971.461675578706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45971.461675578706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45971.461675578706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45971.461675578706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45971.461675578706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45971.461675578706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45971.461675578706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45971.461675578706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45971.461675578706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45971.461675578706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45971.461675578706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45971.461675578706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45971.461675578706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45971.461675578706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45971.461675578706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45971.461675578706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45971.461675578706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45971.461675578706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45971.461675578706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45971.461675578706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45971.461675578706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45971.461675578706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45971.461675578706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45971.461675578706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45971.461675578706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45971.461675578706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45971.461675578706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45971.461675578706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45971.461675578706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45971.461675578706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45971.461675578706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45971.461675578706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45971.461675578706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45971.461675578706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45971.461675578706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45971.461675578706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45971.461675578706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45971.461675578706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45971.461675578706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45971.461675578706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45971.461675578706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45971.461675578706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45971.461675578706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45971.461675578706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45971.461675578706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45971.461675578706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45971.461675578706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45971.461675578706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45971.461675578706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45971.461675578706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45971.461675578706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45971.461675578706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45971.461675578706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45971.461675578706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45971.461675578706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45971.461675578706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45971.461675578706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45971.461675578706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45971.461675578706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45971.461675578706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45971.461675578706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45971.461675578706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45971.461675578706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45971.461675578706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45971.461675578706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45971.461675578706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45971.461675578706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45971.461675578706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45971.461675578706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45971.461675578706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45971.461675578706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45971.461675578706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45971.461675578706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45971.461675578706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45971.461675578706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45971.461675578706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45971.461675578706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45971.461675578706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45971.461675578706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45971.461675578706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45971.461675578706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45971.461675578706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45971.461675578706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45971.461675578706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45971.461675578706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45971.461675578706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45971.461675578706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45971.461675578706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45971.461675578706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45971.461675578706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45971.461675578706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45971.461675578706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45971.461675578706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45971.461675578706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45971.461675578706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45971.461675578706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45971.461675578706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45971.461675578706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45971.461675578706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45971.461675578706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45971.461675578706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45971.461675578706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45971.461675578706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45971.461675578706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45971.461675578706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45971.461675578706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45971.461675578706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45971.461675578706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45971.461675578706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45971.461675578706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45971.461675578706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45971.461675578706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45971.461675578706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45971.461675578706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45971.461675578706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45971.461675578706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45971.461675578706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45971.461675578706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45971.461675578706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45971.461675578706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45971.461675578706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45971.461675578706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45971.461675578706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45971.461675578706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45971.461675578706</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39119</v>
      </c>
      <c r="B2" s="92" t="str">
        <f>IFERROR(VLOOKUP(D2,DB!A:K,11,0),"")</f>
        <v>R4</v>
      </c>
      <c r="C2" s="94">
        <v>1</v>
      </c>
      <c r="D2" s="92" t="s">
        <v>35092</v>
      </c>
      <c r="E2" s="95" t="s">
        <v>39021</v>
      </c>
      <c r="F2" s="96">
        <v>45703.480717592596</v>
      </c>
      <c r="G2" s="97">
        <f t="shared" ref="G2" ca="1" si="0">IFERROR(NOW()-F2,"")</f>
        <v>267.9809579861103</v>
      </c>
      <c r="H2" s="96">
        <v>45703.474768518521</v>
      </c>
      <c r="I2" s="96" t="str">
        <f>IFERROR(VLOOKUP(D2,DB!A:F,6,0),"")</f>
        <v>SCECO</v>
      </c>
      <c r="J2" s="96" t="str">
        <f>IFERROR(VLOOKUP(D2,DB!A:G,7,0),"")</f>
        <v>Dead</v>
      </c>
      <c r="K2" s="98" t="s">
        <v>39120</v>
      </c>
      <c r="L2" s="92" t="str">
        <f>IFERROR(VLOOKUP(D2,DB!A:I,9,0),"")</f>
        <v>Latis</v>
      </c>
    </row>
    <row r="3" spans="1:16" ht="15" customHeight="1">
      <c r="A3" s="135" t="s">
        <v>39121</v>
      </c>
      <c r="B3" s="135" t="str">
        <f>IFERROR(VLOOKUP(D3,DB!A:K,11,0),"")</f>
        <v>R4</v>
      </c>
      <c r="C3" s="94">
        <v>2</v>
      </c>
      <c r="D3" s="92" t="s">
        <v>28742</v>
      </c>
      <c r="E3" s="95" t="s">
        <v>39021</v>
      </c>
      <c r="F3" s="96">
        <v>45971.446111111109</v>
      </c>
      <c r="G3" s="97">
        <f ca="1">IFERROR(NOW()-F3,"")</f>
        <v>1.5564467597869225E-2</v>
      </c>
      <c r="H3" s="96">
        <v>45971.431620370371</v>
      </c>
      <c r="I3" s="135" t="str">
        <f>IFERROR(VLOOKUP(D3,DB!A:F,6,0),"")</f>
        <v>SCECO</v>
      </c>
      <c r="J3" s="135" t="str">
        <f>IFERROR(VLOOKUP(D3,DB!A:G,7,0),"")</f>
        <v>Dead+Vandalized</v>
      </c>
      <c r="K3" s="98" t="s">
        <v>39122</v>
      </c>
      <c r="L3" s="92" t="str">
        <f>IFERROR(VLOOKUP(D3,DB!A:I,9,0),"")</f>
        <v>Latis</v>
      </c>
    </row>
    <row r="4" spans="1:16" ht="15" customHeight="1">
      <c r="A4" s="135"/>
      <c r="B4" s="135" t="str">
        <f>IFERROR(VLOOKUP(D4,DB!A:K,11,0),"")</f>
        <v/>
      </c>
      <c r="C4" s="94"/>
      <c r="D4" s="92"/>
      <c r="E4" s="95"/>
      <c r="F4" s="96"/>
      <c r="G4" s="97">
        <f ca="1">IFERROR(NOW()-F4,"")</f>
        <v>45971.461675578706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45971.461675578706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45971.461675578706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45971.461675578706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45971.461675578706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45971.461675578706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45971.461675578706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45971.461675578706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45971.461675578706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45971.461675578706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45971.461675578706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45971.461675578706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45971.461675578706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45971.461675578706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45971.461675578706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45971.461675578706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45971.461675578706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45971.461675578706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45971.461675578706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45971.461675578706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45971.461675578706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45971.461675578706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45971.461675578706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45971.461675578706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45971.461675578706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45971.461675578706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45971.461675578706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45971.461675578706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45971.461675578706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45971.461675578706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45971.461675578706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45971.461675578706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45971.461675578706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45971.461675578706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45971.461675578706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45971.461675578706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45971.461675578706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45971.461675578706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45971.461675578706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45971.461675578706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45971.461675578706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45971.461675578706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45971.461675578706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45971.461675578706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45971.461675578706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45971.461675578706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45971.461675578706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45971.461675578706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45971.461675578706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45971.461675578706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45971.461675578706</v>
      </c>
      <c r="H54" s="96"/>
      <c r="I54" s="135" t="str">
        <f>IFERROR(VLOOKUP(D54,DB!A:F,6,0),"")</f>
        <v/>
      </c>
      <c r="J54" s="135" t="str">
        <f>IFERROR(VLOOKUP(D54,DB!A:G,7,0),"")</f>
        <v/>
      </c>
      <c r="K54" s="98"/>
      <c r="L54" s="92" t="str">
        <f>IFERROR(VLOOKUP(D54,DB!A:I,9,0),"")</f>
        <v/>
      </c>
    </row>
    <row r="55" spans="1:12" ht="15" customHeight="1">
      <c r="A55" s="150"/>
      <c r="B55" s="150" t="str">
        <f>IFERROR(VLOOKUP(D55,DB!A:K,11,0),"")</f>
        <v/>
      </c>
      <c r="C55" s="151"/>
      <c r="D55" s="152"/>
      <c r="E55" s="153"/>
      <c r="F55" s="154"/>
      <c r="G55" s="97">
        <f ca="1">IFERROR(NOW()-F55,"")</f>
        <v>45971.461675578706</v>
      </c>
      <c r="H55" s="154"/>
      <c r="I55" s="150" t="str">
        <f>IFERROR(VLOOKUP(D55,DB!A:F,6,0),"")</f>
        <v/>
      </c>
      <c r="J55" s="150" t="str">
        <f>IFERROR(VLOOKUP(D55,DB!A:G,7,0),"")</f>
        <v/>
      </c>
      <c r="K55" s="155"/>
      <c r="L55" s="152" t="str">
        <f>IFERROR(VLOOKUP(D55,DB!A:I,9,0),"")</f>
        <v/>
      </c>
    </row>
    <row r="56" spans="1:12" ht="15" customHeight="1">
      <c r="A56" s="150"/>
      <c r="B56" s="150" t="str">
        <f>IFERROR(VLOOKUP(D56,DB!A:K,11,0),"")</f>
        <v/>
      </c>
      <c r="C56" s="151"/>
      <c r="D56" s="152"/>
      <c r="E56" s="153"/>
      <c r="F56" s="154"/>
      <c r="G56" s="97">
        <f ca="1">IFERROR(NOW()-F56,"")</f>
        <v>45971.461675578706</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45971.461675578706</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45971.461675578706</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45971.461675578706</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45971.461675578706</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45971.461675578706</v>
      </c>
      <c r="H61" s="154"/>
      <c r="I61" s="150" t="str">
        <f>IFERROR(VLOOKUP(D61,DB!A:F,6,0),"")</f>
        <v/>
      </c>
      <c r="J61" s="150" t="str">
        <f>IFERROR(VLOOKUP(D61,DB!A:G,7,0),"")</f>
        <v/>
      </c>
      <c r="K61" s="155"/>
      <c r="L61" s="152"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tabSelected="1" workbookViewId="0">
      <selection activeCell="D25" sqref="D2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79.629615393518179</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45.272798263889854</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G45" ca="1" si="1">IFERROR(NOW()-F4,"")</f>
        <v>22.800564467594086</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
      </c>
      <c r="C6" s="124">
        <v>1</v>
      </c>
      <c r="D6" s="124" t="s">
        <v>39132</v>
      </c>
      <c r="E6" s="124" t="s">
        <v>39021</v>
      </c>
      <c r="F6" s="125">
        <v>45971.43513888889</v>
      </c>
      <c r="G6" s="126">
        <f t="shared" ca="1" si="1"/>
        <v>2.653668981656665E-2</v>
      </c>
      <c r="H6" s="125">
        <v>45971.428888888891</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45971.461675578706</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45971.461675578706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45971.461675578706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45971.461675578706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45971.461675578706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45971.461675578706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45971.461675578706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45971.461675578706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45971.461675578706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45971.461675578706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45971.461675578706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45971.461675578706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45971.461675578706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45971.461675578706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45971.461675578706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45971.461675578706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45971.461675578706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45971.461675578706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45971.461675578706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45971.461675578706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45971.461675578706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45971.461675578706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45971.461675578706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45971.461675578706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45971.461675578706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45971.461675578706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45971.461675578706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45971.461675578706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45971.461675578706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45971.461675578706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45971.461675578706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45971.461675578706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45971.461675578706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45971.461675578706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45971.461675578706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45971.461675578706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45971.461675578706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45971.461675578706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45971.461675578706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45971.461675578706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45971.461675578706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45971.461675578706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45971.461675578706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45971.461675578706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45971.461675578706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45971.461675578706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45971.461675578706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45971.461675578706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45971.461675578706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45971.461675578706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45971.461675578706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45971.461675578706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45971.461675578706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45971.461675578706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45971.461675578706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45971.461675578706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45971.461675578706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45971.461675578706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45971.461675578706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45971.461675578706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45971.461675578706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45971.461675578706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45971.461675578706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45971.461675578706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45971.461675578706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45971.461675578706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45971.461675578706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45971.461675578706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45971.461675578706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45971.461675578706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45971.461675578706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45971.461675578706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45971.461675578706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45971.461675578706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45971.461675578706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45971.461675578706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45971.461675578706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45971.461675578706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45971.461675578706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45971.461675578706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45971.461675578706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45971.461675578706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45971.461675578706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45971.461675578706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45971.461675578706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45971.461675578706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45971.461675578706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45971.461675578706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45971.461675578706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45971.461675578706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45971.461675578706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45971.461675578706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45971.461675578706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45971.461675578706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45971.461675578706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45971.461675578706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45971.461675578706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45971.461675578706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45971.461675578706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45971.461675578706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45971.461675578706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45971.461675578706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45971.461675578706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45971.461675578706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45971.461675578706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45971.461675578706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45971.461675578706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45971.461675578706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45971.461675578706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45971.461675578706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45971.461675578706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45971.461675578706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45971.461675578706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45971.461675578706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45971.461675578706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45971.461675578706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45971.461675578706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45971.461675578706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45971.461675578706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45971.461675578706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45971.461675578706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45971.461675578706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45971.461675578706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45971.461675578706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45971.461675578706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45971.461675578706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45971.461675578706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45971.461675578706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45971.461675578706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45971.461675578706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45971.461675578706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45971.461675578706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45971.461675578706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45971.461675578706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45971.461675578706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45971.461675578706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45971.461675578706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45971.461675578706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45971.461675578706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45971.461675578706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45971.461675578706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45971.461675578706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45971.461675578706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45971.461675578706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45971.461675578706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45971.461675578706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45971.461675578706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45971.461675578706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45971.461675578706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45971.461675578706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45971.461675578706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45971.461675578706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45971.461675578706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45971.461675578706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45971.461675578706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45971.461675578706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45971.461675578706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45971.461675578706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45971.461675578706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45971.461675578706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45971.461675578706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45971.461675578706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45971.461675578706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45971.461675578706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45971.461675578706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45971.461675578706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45971.461675578706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45971.461675578706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45971.461675578706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45971.461675578706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45971.461675578706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45971.461675578706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45971.461675578706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45971.461675578706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45971.461675578706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45971.461675578706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45971.461675578706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45971.461675578706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45971.461675578706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45971.461675578706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45971.461675578706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45971.461675578706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45971.461675578706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45971.461675578706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45971.461675578706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45971.461675578706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45971.461675578706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45971.461675578706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45971.461675578706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45971.461675578706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45971.461675578706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45971.461675578706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45971.461675578706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45971.461675578706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45971.461675578706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45971.461675578706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45971.461675578706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45971.461675578706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45971.461675578706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45971.461675578706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45971.461675578706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45971.461675578706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45971.461675578706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45971.461675578706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45971.461675578706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45971.461675578706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45971.461675578706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45971.461675578706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45971.461675578706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45971.461675578706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45971.461675578706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45971.461675578706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45971.461675578706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45971.461675578706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45971.461675578706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45971.461675578706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45971.461675578706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45971.461675578706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45971.461675578706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45971.461675578706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45971.461675578706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45971.461675578706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45971.461675578706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45971.461675578706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45971.461675578706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45971.461675578706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45971.461675578706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45971.461675578706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45971.461675578706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45971.461675578706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45971.461675578706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45971.461675578706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45971.461675578706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45971.461675578706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45971.461675578706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45971.461675578706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45971.461675578706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45971.461675578706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45971.461675578706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45971.461675578706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45971.461675578706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45971.461675578706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45971.461675578706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45971.461675578706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45971.461675578706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45971.461675578706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45971.461675578706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45971.461675578706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45971.461675578706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45971.461675578706</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45971.461675578706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45971.461675578706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45971.461675578706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45971.461675578706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45971.461675578706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45971.461675578706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45971.461675578706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45971.461675578706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45971.461675578706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45971.461675578706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45971.461675578706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45971.461675578706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45971.461675578706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45971.461675578706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45971.461675578706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45971.461675578706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45971.461675578706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45971.461675578706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45971.461675578706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45971.461675578706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45971.461675578706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45971.461675578706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45971.461675578706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45971.461675578706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45971.461675578706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45971.461675578706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45971.461675578706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45971.461675578706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45971.461675578706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45971.461675578706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45971.461675578706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45971.461675578706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45971.461675578706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45971.461675578706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45971.461675578706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45971.461675578706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45971.461675578706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45971.461675578706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45971.461675578706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45971.461675578706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45971.461675578706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45971.461675578706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45971.461675578706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45971.461675578706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45971.461675578706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45971.461675578706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45971.461675578706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45971.461675578706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45971.461675578706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45971.461675578706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45971.461675578706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45971.461675578706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45971.461675578706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45971.461675578706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45971.461675578706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45971.461675578706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45971.461675578706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45971.461675578706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45971.461675578706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45971.461675578706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45971.461675578706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45971.461675578706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45971.461675578706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45971.461675578706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45971.461675578706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45971.461675578706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45971.461675578706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45971.461675578706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45971.461675578706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45971.461675578706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45971.461675578706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45971.461675578706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45971.461675578706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45971.461675578706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45971.461675578706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45971.461675578706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45971.461675578706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45971.461675578706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45971.461675578706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45971.461675578706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45971.461675578706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45971.461675578706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45971.461675578706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45971.461675578706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45971.461675578706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45971.461675578706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45971.461675578706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45971.461675578706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45971.461675578706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45971.461675578706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45971.461675578706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45971.461675578706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45971.461675578706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45971.461675578706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45971.461675578706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45971.461675578706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45971.461675578706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45971.461675578706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45971.461675578706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45971.461675578706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45971.461675578706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45971.461675578706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45971.461675578706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45971.461675578706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45971.461675578706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45971.461675578706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45971.461675578706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45971.461675578706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45971.461675578706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45971.461675578706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45971.461675578706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45971.461675578706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45971.461675578706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45971.461675578706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45971.461675578706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45971.461675578706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45971.461675578706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45971.461675578706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45971.461675578706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45971.461675578706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45971.461675578706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45971.461675578706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45971.461675578706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45971.461675578706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45971.461675578706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45971.461675578706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45971.461675578706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45971.461675578706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45971.461675578706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45971.461675578706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45971.461675578706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45971.461675578706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45971.461675578706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45971.461675578706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45971.461675578706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45971.461675578706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45971.461675578706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45971.461675578706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45971.461675578706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45971.461675578706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45971.461675578706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45971.461675578706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45971.461675578706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45971.461675578706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45971.461675578706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45971.461675578706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45971.461675578706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45971.461675578706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45971.461675578706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45971.461675578706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45971.461675578706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45971.461675578706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45971.461675578706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45971.461675578706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45971.461675578706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45971.461675578706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45971.461675578706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45971.461675578706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45971.461675578706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45971.461675578706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45971.461675578706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45971.461675578706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45971.461675578706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45971.461675578706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45971.461675578706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45971.461675578706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45971.461675578706</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45971.461675578706</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