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94" documentId="120_S{2AC9BD13-BADA-5192-A53E-5A8FF88502F6}" xr6:coauthVersionLast="47" xr6:coauthVersionMax="47" xr10:uidLastSave="{909AE14A-ED06-4EB8-B7F8-B6B44EA7425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<sst xmlns="http://schemas.openxmlformats.org/spreadsheetml/2006/main" count="181591" uniqueCount="39210">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</sst>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328.7975405092584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5.4820601850224193E-2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75" t="s">
        <v>11264</v>
      </c>
      <c r="E4" s="127" t="s">
        <v>39106</v>
      </c>
      <c r="F4" s="126">
        <v>45991.705694444441</v>
      </c>
      <c r="G4" s="125">
        <f ca="1">IFERROR(NOW()-F4,"-")</f>
        <v>4.0271990743349306E-2</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45991.745966435185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45991.745966435185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45991.745966435185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45991.745966435185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45991.745966435185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45991.745966435185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45991.745966435185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45991.745966435185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45991.745966435185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45991.745966435185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45991.745966435185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45991.745966435185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45991.745966435185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45991.745966435185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45991.745966435185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45991.745966435185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45991.745966435185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45991.745966435185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45991.745966435185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45991.745966435185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45991.745966435185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45991.745966435185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45991.745966435185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45991.745966435185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45991.745966435185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45991.745966435185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45991.745966435185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45991.745966435185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45991.745966435185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45991.745966435185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45991.745966435185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45991.745966435185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45991.745966435185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45991.745966435185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45991.745966435185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45991.745966435185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45991.745966435185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45991.745966435185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45991.745966435185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45991.745966435185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45991.745966435185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45991.745966435185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45991.745966435185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45991.745966435185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45991.745966435185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45991.745966435185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45991.745966435185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45991.745966435185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45991.745966435185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45991.745966435185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45991.745966435185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45991.745966435185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45991.745966435185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45991.745966435185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45991.745966435185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45991.745966435185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45991.745966435185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45991.745966435185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45991.745966435185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45991.745966435185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45991.745966435185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45991.745966435185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45991.745966435185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45991.745966435185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45991.745966435185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45991.745966435185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45991.745966435185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45991.745966435185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45991.745966435185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45991.745966435185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45991.745966435185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45991.745966435185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45991.745966435185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45991.745966435185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45991.745966435185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45991.745966435185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45991.745966435185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45991.745966435185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45991.745966435185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45991.745966435185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45991.745966435185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45991.745966435185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45991.745966435185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45991.745966435185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45991.745966435185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45991.745966435185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45991.745966435185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45991.745966435185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45991.745966435185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45991.745966435185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45991.745966435185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45991.745966435185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45991.745966435185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45991.745966435185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45991.745966435185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45991.745966435185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45991.745966435185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45991.745966435185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45991.745966435185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45991.745966435185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45991.745966435185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45991.745966435185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45991.745966435185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45991.745966435185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45991.745966435185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45991.745966435185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45991.745966435185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45991.745966435185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45991.745966435185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45991.745966435185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45991.745966435185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45991.745966435185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45991.745966435185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45991.745966435185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45991.745966435185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45991.745966435185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45991.745966435185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45991.745966435185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45991.745966435185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45991.745966435185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45991.745966435185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45991.745966435185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45991.745966435185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45991.745966435185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45991.745966435185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45991.745966435185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45991.745966435185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45991.745966435185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45991.745966435185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45991.745966435185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45991.745966435185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45991.745966435185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45991.745966435185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45991.745966435185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45991.745966435185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45991.745966435185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45991.745966435185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45991.745966435185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45991.745966435185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45991.745966435185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45991.745966435185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45991.745966435185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45991.745966435185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45991.745966435185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45991.745966435185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45991.745966435185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45991.745966435185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45991.745966435185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45991.745966435185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45991.745966435185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45991.745966435185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45991.745966435185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45991.745966435185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45991.745966435185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45991.745966435185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45991.745966435185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45991.745966435185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45991.745966435185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45991.745966435185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45991.745966435185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45991.745966435185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45991.745966435185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45991.745966435185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45991.745966435185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45991.745966435185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45991.745966435185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45991.745966435185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45991.745966435185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45991.745966435185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45991.745966435185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45991.745966435185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45991.745966435185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45991.745966435185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45991.745966435185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45991.745966435185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45991.745966435185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45991.745966435185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45991.745966435185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45991.745966435185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45991.745966435185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45991.745966435185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45991.745966435185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45991.745966435185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45991.745966435185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45991.745966435185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45991.745966435185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45991.745966435185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45991.745966435185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45991.745966435185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45991.745966435185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45991.745966435185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45991.745966435185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45991.745966435185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45991.745966435185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45991.745966435185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45991.745966435185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45991.745966435185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45991.745966435185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45991.745966435185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45991.745966435185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45991.745966435185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45991.745966435185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45991.745966435185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45991.745966435185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45991.745966435185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45991.745966435185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45991.745966435185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45991.745966435185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45991.745966435185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45991.745966435185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45991.745966435185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45991.745966435185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45991.745966435185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45991.745966435185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45991.745966435185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45991.745966435185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45991.745966435185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45991.745966435185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45991.745966435185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45991.745966435185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45991.745966435185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45991.745966435185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45991.745966435185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45991.745966435185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45991.745966435185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45991.745966435185</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166.74612847222306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7.3585474537030677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45991.745966435185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45991.745966435185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45991.745966435185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45991.745966435185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45991.745966435185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45991.745966435185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45991.745966435185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45991.745966435185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45991.745966435185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45991.745966435185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45991.745966435185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45991.745966435185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45991.745966435185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45991.745966435185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45991.745966435185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45991.745966435185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45991.745966435185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45991.745966435185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45991.745966435185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45991.745966435185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45991.745966435185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45991.745966435185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45991.745966435185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45991.745966435185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45991.745966435185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45991.745966435185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45991.745966435185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45991.745966435185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45991.745966435185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45991.745966435185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45991.745966435185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45991.745966435185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45991.745966435185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45991.745966435185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45991.745966435185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45991.745966435185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45991.745966435185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45991.745966435185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45991.745966435185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45991.745966435185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45991.745966435185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45991.745966435185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45991.745966435185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45991.745966435185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45991.745966435185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45991.745966435185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45991.745966435185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45991.745966435185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45991.745966435185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45991.745966435185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45991.745966435185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45991.745966435185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45991.745966435185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45991.745966435185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45991.745966435185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45991.745966435185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45991.745966435185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45991.745966435185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45991.745966435185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45991.745966435185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45991.745966435185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45991.745966435185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45991.745966435185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45991.745966435185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45991.745966435185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45991.745966435185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45991.745966435185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45991.745966435185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45991.745966435185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45991.745966435185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45991.745966435185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45991.745966435185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45991.745966435185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45991.745966435185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45991.745966435185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45991.745966435185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45991.745966435185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45991.745966435185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45991.745966435185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45991.745966435185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45991.745966435185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45991.745966435185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45991.745966435185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45991.745966435185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45991.745966435185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45991.745966435185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45991.745966435185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45991.745966435185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45991.745966435185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45991.745966435185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45991.745966435185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45991.745966435185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45991.745966435185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45991.745966435185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45991.745966435185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45991.745966435185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45991.745966435185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45991.745966435185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45991.745966435185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45991.745966435185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45991.745966435185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45991.745966435185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45991.745966435185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45991.745966435185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45991.745966435185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45991.745966435185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45991.745966435185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45991.745966435185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45991.745966435185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45991.745966435185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45991.745966435185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45991.745966435185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45991.745966435185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45991.745966435185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45991.745966435185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45991.745966435185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45991.745966435185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45991.745966435185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45991.745966435185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45991.745966435185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45991.745966435185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45991.745966435185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45991.745966435185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45991.745966435185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45991.745966435185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45991.745966435185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45991.745966435185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45991.745966435185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45991.745966435185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45991.745966435185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45991.745966435185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45991.745966435185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45991.745966435185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45991.745966435185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45991.745966435185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45991.745966435185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45991.745966435185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45991.745966435185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45991.745966435185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45991.745966435185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45991.745966435185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45991.745966435185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45991.745966435185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45991.745966435185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45991.745966435185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45991.745966435185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45991.745966435185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45991.745966435185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45991.745966435185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45991.745966435185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45991.745966435185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45991.745966435185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45991.745966435185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45991.745966435185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45991.745966435185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45991.745966435185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45991.745966435185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45991.745966435185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45991.745966435185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45991.745966435185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45991.745966435185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45991.745966435185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45991.745966435185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45991.745966435185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45991.745966435185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45991.745966435185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45991.745966435185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45991.745966435185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45991.745966435185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45991.745966435185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45991.745966435185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45991.745966435185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45991.745966435185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45991.745966435185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45991.745966435185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45991.745966435185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45991.745966435185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45991.745966435185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45991.745966435185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45991.745966435185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45991.745966435185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45991.745966435185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45991.745966435185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45991.745966435185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45991.745966435185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45991.745966435185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45991.745966435185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45991.745966435185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45991.745966435185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45991.745966435185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45991.745966435185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45991.745966435185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45991.745966435185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45991.745966435185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45991.745966435185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45991.745966435185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45991.745966435185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45991.745966435185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45991.745966435185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45991.745966435185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45991.745966435185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45991.745966435185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45991.745966435185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45991.745966435185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45991.745966435185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45991.745966435185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45991.745966435185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45991.745966435185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45991.745966435185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45991.745966435185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45991.745966435185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45991.745966435185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45991.745966435185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45991.745966435185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45991.745966435185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45991.745966435185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45991.745966435185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45991.745966435185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45991.745966435185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45991.745966435185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45991.745966435185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45991.745966435185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45991.745966435185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45991.745966435185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45991.745966435185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45991.745966435185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45991.745966435185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45991.745966435185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45991.745966435185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45991.745966435185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45991.745966435185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45991.745966435185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45991.745966435185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45991.745966435185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45991.745966435185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45991.745966435185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45991.745966435185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45991.745966435185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45991.745966435185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45991.745966435185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45991.745966435185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45991.745966435185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45991.745966435185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45991.745966435185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45991.745966435185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45991.745966435185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45991.745966435185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45991.745966435185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45991.745966435185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45991.745966435185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45991.745966435185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45991.745966435185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45991.745966435185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45991.745966435185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45991.745966435185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45991.745966435185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45991.745966435185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45991.745966435185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45991.745966435185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45991.745966435185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45991.745966435185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45991.745966435185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45991.745966435185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45991.745966435185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45991.745966435185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45991.745966435185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45991.745966435185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45991.745966435185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45991.745966435185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45991.745966435185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45991.745966435185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45991.745966435185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45991.745966435185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45991.745966435185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45991.745966435185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45991.745966435185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45991.745966435185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45991.745966435185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45991.745966435185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45991.745966435185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45991.745966435185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45991.745966435185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45991.745966435185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45991.745966435185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45991.745966435185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45991.745966435185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45991.745966435185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45991.745966435185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45991.745966435185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45991.745966435185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45991.745966435185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45991.745966435185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45991.745966435185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45991.745966435185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45991.745966435185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45991.745966435185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45991.745966435185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45991.745966435185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45991.745966435185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45991.745966435185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45991.745966435185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45991.745966435185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45991.745966435185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45991.745966435185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45991.745966435185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45991.745966435185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45991.745966435185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45991.745966435185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45991.745966435185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45991.745966435185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45991.745966435185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45991.745966435185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45991.745966435185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45991.745966435185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45991.745966435185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45991.745966435185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45991.745966435185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45991.745966435185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45991.745966435185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45991.745966435185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45991.745966435185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45991.745966435185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45991.745966435185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45991.745966435185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45991.745966435185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45991.745966435185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45991.745966435185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45991.745966435185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45991.745966435185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45991.745966435185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45991.745966435185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45991.745966435185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45991.745966435185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45991.745966435185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45991.745966435185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45991.745966435185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45991.745966435185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45991.745966435185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45991.745966435185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45991.745966435185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45991.745966435185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45991.745966435185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45991.745966435185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45991.745966435185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45991.745966435185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45991.745966435185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45991.745966435185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45991.745966435185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45991.745966435185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45991.745966435185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45991.745966435185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45991.745966435185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45991.745966435185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45991.745966435185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45991.745966435185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45991.745966435185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45991.745966435185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45991.745966435185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45991.745966435185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45991.745966435185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45991.745966435185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45991.745966435185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45991.745966435185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45991.745966435185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45991.745966435185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45991.745966435185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45991.745966435185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45991.745966435185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45991.745966435185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45991.745966435185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45991.745966435185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45991.745966435185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45991.745966435185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45991.745966435185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45991.745966435185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45991.745966435185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45991.745966435185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45991.745966435185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45991.745966435185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45991.745966435185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45991.745966435185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45991.745966435185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45991.745966435185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45991.745966435185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45991.745966435185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45991.745966435185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45991.745966435185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45991.745966435185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45991.745966435185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45991.745966435185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45991.745966435185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45991.745966435185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45991.745966435185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45991.745966435185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45991.745966435185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45991.745966435185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45991.745966435185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45991.745966435185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45991.745966435185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45991.745966435185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45991.745966435185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45991.745966435185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45991.745966435185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45991.745966435185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45991.745966435185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45991.745966435185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45991.745966435185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45991.745966435185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45991.745966435185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45991.745966435185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45991.745966435185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45991.745966435185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45991.745966435185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45991.745966435185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45991.745966435185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45991.745966435185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45991.745966435185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45991.745966435185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45991.745966435185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45991.745966435185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45991.745966435185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45991.745966435185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45991.745966435185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45991.745966435185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45991.745966435185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45991.745966435185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45991.745966435185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45991.745966435185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45991.745966435185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45991.745966435185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45991.745966435185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45991.745966435185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45991.745966435185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45991.745966435185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45991.745966435185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45991.745966435185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45991.745966435185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45991.745966435185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45991.745966435185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45991.745966435185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45991.745966435185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45991.745966435185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45991.745966435185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45991.745966435185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45991.745966435185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45991.745966435185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45991.745966435185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45991.745966435185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45991.745966435185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45991.745966435185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45991.745966435185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45991.745966435185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45991.745966435185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45991.745966435185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45991.745966435185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45991.745966435185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45991.745966435185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45991.745966435185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45991.745966435185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45991.745966435185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45991.745966435185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45991.745966435185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45991.745966435185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45991.745966435185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45991.745966435185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45991.745966435185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45991.745966435185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45991.745966435185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45991.745966435185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45991.745966435185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45991.745966435185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45991.745966435185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45991.745966435185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45991.745966435185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45991.745966435185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45991.745966435185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45991.745966435185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45991.745966435185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45991.745966435185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45991.745966435185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45991.745966435185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45991.745966435185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45991.745966435185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45991.745966435185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45991.745966435185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45991.745966435185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45991.745966435185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45991.745966435185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45991.745966435185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45991.745966435185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45991.745966435185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45991.745966435185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45991.745966435185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45991.745966435185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45991.745966435185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45991.745966435185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45991.745966435185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45991.745966435185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45991.745966435185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45991.745966435185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45991.745966435185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45991.745966435185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45991.745966435185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45991.745966435185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45991.745966435185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45991.745966435185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45991.745966435185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45991.745966435185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45991.745966435185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45991.745966435185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45991.745966435185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45991.745966435185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45991.745966435185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45991.745966435185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45991.745966435185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45991.745966435185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45991.745966435185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45991.745966435185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45991.745966435185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45991.745966435185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45991.745966435185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45991.745966435185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45991.745966435185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45991.745966435185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45991.745966435185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45991.745966435185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45991.745966435185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45991.745966435185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45991.745966435185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45991.745966435185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45991.745966435185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45991.745966435185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45991.745966435185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45991.745966435185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45991.745966435185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45991.745966435185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45991.745966435185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45991.745966435185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45991.745966435185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45991.745966435185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45991.745966435185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45991.745966435185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45991.745966435185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45991.745966435185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45991.745966435185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45991.745966435185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45991.745966435185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45991.745966435185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45991.745966435185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45991.745966435185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45991.745966435185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45991.745966435185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45991.745966435185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45991.745966435185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45991.745966435185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45991.745966435185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45991.745966435185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45991.745966435185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45991.745966435185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45991.745966435185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45991.745966435185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45991.745966435185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45991.745966435185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45991.745966435185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45991.745966435185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45991.745966435185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45991.745966435185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45991.745966435185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45991.745966435185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45991.745966435185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45991.745966435185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45991.745966435185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45991.745966435185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45991.745966435185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45991.745966435185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45991.745966435185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45991.745966435185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45991.745966435185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45991.745966435185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45991.745966435185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45991.745966435185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45991.745966435185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45991.745966435185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45991.745966435185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45991.745966435185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45991.745966435185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45991.745966435185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45991.745966435185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45991.745966435185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45991.745966435185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45991.745966435185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45991.745966435185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45991.745966435185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45991.745966435185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45991.745966435185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45991.745966435185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45991.745966435185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45991.745966435185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45991.745966435185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45991.745966435185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45991.745966435185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45991.745966435185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45991.745966435185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45991.745966435185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45991.745966435185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45991.745966435185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45991.745966435185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45991.745966435185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45991.745966435185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45991.745966435185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45991.745966435185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45991.745966435185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45991.745966435185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45991.745966435185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45991.745966435185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45991.745966435185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45991.745966435185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45991.745966435185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45991.745966435185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45991.745966435185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45991.745966435185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45991.745966435185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45991.745966435185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45991.745966435185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45991.745966435185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45991.745966435185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45991.745966435185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45991.745966435185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45991.745966435185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45991.745966435185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45991.745966435185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45991.745966435185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45991.745966435185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45991.745966435185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45991.745966435185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45991.745966435185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45991.745966435185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45991.745966435185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45991.745966435185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45991.745966435185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45991.745966435185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45991.745966435185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45991.745966435185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45991.745966435185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45991.745966435185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45991.745966435185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45991.745966435185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45991.745966435185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45991.745966435185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45991.745966435185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45991.745966435185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45991.745966435185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45991.745966435185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45991.745966435185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45991.745966435185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45991.745966435185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45991.745966435185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45991.745966435185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45991.745966435185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45991.745966435185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45991.745966435185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45991.745966435185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45991.745966435185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45991.745966435185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45991.745966435185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45991.745966435185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45991.745966435185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45991.745966435185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45991.745966435185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45991.745966435185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45991.745966435185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45991.745966435185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45991.745966435185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45991.745966435185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45991.745966435185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45991.745966435185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45991.745966435185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45991.745966435185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45991.745966435185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45991.745966435185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45991.745966435185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45991.745966435185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45991.745966435185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45991.745966435185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45991.745966435185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45991.745966435185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45991.745966435185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45991.745966435185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45991.745966435185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45991.745966435185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45991.745966435185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45991.745966435185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45991.745966435185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45991.745966435185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45991.745966435185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45991.745966435185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45991.745966435185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45991.745966435185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45991.745966435185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45991.745966435185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45991.745966435185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45991.745966435185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45991.745966435185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45991.745966435185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45991.745966435185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45991.745966435185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45991.745966435185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45991.745966435185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45991.745966435185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45991.745966435185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45991.745966435185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45991.745966435185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45991.745966435185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45991.745966435185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45991.745966435185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45991.745966435185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45991.745966435185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45991.745966435185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45991.745966435185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45991.745966435185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45991.745966435185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45991.745966435185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45991.745966435185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45991.745966435185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45991.745966435185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45991.745966435185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45991.745966435185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45991.745966435185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45991.745966435185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45991.745966435185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45991.745966435185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45991.745966435185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45991.745966435185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45991.745966435185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45991.745966435185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45991.745966435185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45991.745966435185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45991.745966435185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45991.745966435185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45991.745966435185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45991.745966435185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45991.745966435185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45991.745966435185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45991.745966435185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45991.745966435185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45991.745966435185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45991.745966435185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45991.745966435185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45991.745966435185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45991.745966435185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45991.745966435185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45991.745966435185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45991.745966435185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45991.745966435185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45991.745966435185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45991.745966435185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45991.745966435185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45991.745966435185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45991.745966435185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45991.745966435185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45991.745966435185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45991.745966435185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45991.745966435185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45991.745966435185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45991.745966435185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45991.745966435185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45991.745966435185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45991.745966435185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45991.745966435185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45991.745966435185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45991.745966435185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45991.745966435185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45991.745966435185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45991.745966435185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45991.745966435185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45991.745966435185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45991.745966435185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45991.745966435185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45991.745966435185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45991.745966435185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45991.745966435185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45991.745966435185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45991.745966435185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45991.745966435185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45991.745966435185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45991.745966435185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45991.745966435185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45991.745966435185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45991.745966435185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45991.745966435185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45991.745966435185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45991.745966435185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45991.745966435185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45991.745966435185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45991.745966435185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45991.745966435185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45991.745966435185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45991.745966435185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45991.745966435185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45991.745966435185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45991.745966435185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45991.745966435185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45991.745966435185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45991.745966435185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45991.745966435185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45991.745966435185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45991.745966435185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45991.745966435185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45991.745966435185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45991.745966435185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45991.745966435185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45991.745966435185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45991.745966435185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45991.745966435185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45991.745966435185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45991.745966435185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45991.745966435185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45991.745966435185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45991.745966435185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45991.745966435185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45991.745966435185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45991.745966435185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45991.745966435185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45991.745966435185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45991.745966435185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45991.745966435185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45991.745966435185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45991.745966435185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45991.745966435185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45991.745966435185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45991.745966435185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45991.745966435185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45991.745966435185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45991.745966435185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45991.745966435185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45991.745966435185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45991.745966435185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45991.745966435185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45991.745966435185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45991.745966435185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45991.745966435185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45991.745966435185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45991.745966435185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45991.745966435185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45991.745966435185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45991.745966435185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45991.745966435185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45991.745966435185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45991.745966435185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45991.745966435185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45991.745966435185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45991.745966435185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45991.745966435185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45991.745966435185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45991.745966435185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45991.745966435185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45991.745966435185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45991.745966435185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45991.745966435185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45991.745966435185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45991.745966435185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45991.745966435185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45991.745966435185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45991.745966435185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45991.745966435185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45991.745966435185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45991.745966435185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45991.745966435185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45991.745966435185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45991.745966435185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45991.745966435185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45991.745966435185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45991.745966435185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45991.745966435185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45991.745966435185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45991.745966435185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45991.745966435185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45991.745966435185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45991.745966435185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45991.745966435185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45991.745966435185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45991.745966435185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45991.745966435185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45991.745966435185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45991.745966435185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45991.745966435185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45991.745966435185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45991.745966435185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45991.745966435185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45991.745966435185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45991.745966435185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45991.745966435185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45991.745966435185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45991.745966435185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45991.745966435185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45991.745966435185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45991.745966435185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45991.745966435185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45991.745966435185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45991.745966435185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45991.745966435185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45991.745966435185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45991.745966435185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45991.745966435185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45991.745966435185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45991.745966435185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45991.745966435185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45991.745966435185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45991.745966435185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45991.745966435185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45991.745966435185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45991.745966435185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45991.745966435185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45991.745966435185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45991.745966435185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45991.745966435185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45991.745966435185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45991.745966435185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45991.745966435185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45991.745966435185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45991.745966435185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45991.745966435185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45991.745966435185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45991.745966435185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45991.745966435185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45991.745966435185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45991.745966435185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45991.745966435185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45991.745966435185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45991.745966435185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45991.745966435185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45991.745966435185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45991.745966435185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45991.745966435185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45991.745966435185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45991.745966435185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45991.745966435185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45991.745966435185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45991.745966435185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45991.745966435185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45991.745966435185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45991.745966435185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45991.745966435185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45991.745966435185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45991.745966435185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45991.745966435185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45991.745966435185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45991.745966435185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45991.745966435185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45991.745966435185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45991.745966435185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45991.745966435185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45991.745966435185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45991.745966435185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45991.745966435185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45991.745966435185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45991.745966435185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45991.745966435185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45991.745966435185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45991.745966435185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45991.745966435185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45991.745966435185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45991.745966435185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45991.745966435185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45991.745966435185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45991.745966435185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45991.745966435185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45991.745966435185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45991.745966435185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45991.745966435185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45991.745966435185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45991.745966435185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45991.745966435185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45991.745966435185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45991.745966435185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45991.745966435185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45991.745966435185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45991.745966435185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45991.745966435185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45991.745966435185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45991.745966435185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45991.745966435185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45991.745966435185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45991.745966435185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45991.745966435185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45991.745966435185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45991.745966435185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45991.745966435185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45991.745966435185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45991.745966435185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45991.745966435185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45991.745966435185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45991.745966435185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45991.745966435185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45991.745966435185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45991.745966435185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45991.745966435185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45991.745966435185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45991.745966435185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45991.745966435185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45991.745966435185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45991.745966435185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45991.745966435185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45991.745966435185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45991.745966435185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tabSelected="1"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288.26524884258833</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35087</v>
      </c>
      <c r="E3" s="91" t="s">
        <v>39106</v>
      </c>
      <c r="F3" s="92">
        <v>45991.724120370367</v>
      </c>
      <c r="G3" s="93">
        <f t="shared" ref="G3:G33" ca="1" si="0">IFERROR(NOW()-F3,"")</f>
        <v>2.1846064817509614E-2</v>
      </c>
      <c r="H3" s="92">
        <v>45991.718553240738</v>
      </c>
      <c r="I3" s="110" t="str">
        <f>IFERROR(VLOOKUP(D3,DB!A:F,6,0),"")</f>
        <v>Generator-SG</v>
      </c>
      <c r="J3" s="110" t="str">
        <f>IFERROR(VLOOKUP(D3,DB!A:G,7,0),"")</f>
        <v>Vandalized</v>
      </c>
      <c r="K3" s="94" t="s">
        <v>39199</v>
      </c>
      <c r="L3" s="88" t="str">
        <f>IFERROR(VLOOKUP(D3,DB!A:I,9,0),"")</f>
        <v>Latis</v>
      </c>
    </row>
    <row r="4" spans="1:16" ht="15" customHeight="1">
      <c r="A4" s="110"/>
      <c r="B4" s="110" t="str">
        <f>IFERROR(VLOOKUP(D4,DB!A:K,11,0),"")</f>
        <v/>
      </c>
      <c r="C4" s="90"/>
      <c r="D4" s="88"/>
      <c r="E4" s="91"/>
      <c r="F4" s="92"/>
      <c r="G4" s="93">
        <f t="shared" ca="1" si="0"/>
        <v>45991.745966435185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45991.745966435185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45991.745966435185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45991.745966435185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45991.745966435185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45991.745966435185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45991.745966435185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45991.745966435185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45991.745966435185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45991.745966435185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45991.745966435185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45991.745966435185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45991.745966435185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45991.745966435185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45991.745966435185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45991.745966435185</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45991.745966435185</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45991.745966435185</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45991.745966435185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45991.745966435185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45991.745966435185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45991.745966435185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45991.745966435185</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45991.745966435185</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45991.745966435185</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45991.745966435185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45991.745966435185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45991.745966435185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45991.745966435185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45991.745966435185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45991.745966435185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45991.745966435185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45991.745966435185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45991.745966435185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45991.745966435185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45991.745966435185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45991.745966435185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45991.745966435185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45991.745966435185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45991.745966435185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45991.745966435185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45991.745966435185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45991.745966435185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45991.745966435185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45991.745966435185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45991.745966435185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45991.745966435185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45991.745966435185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45991.745966435185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45991.745966435185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45991.745966435185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45991.745966435185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45991.745966435185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45991.745966435185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45991.745966435185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45991.745966435185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45991.745966435185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45991.745966435185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45991.745966435185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45991.745966435185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45991.745966435185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45991.745966435185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45991.745966435185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45991.745966435185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45991.745966435185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45991.745966435185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45991.745966435185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45991.745966435185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45991.745966435185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45991.745966435185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45991.745966435185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45991.745966435185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45991.745966435185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45991.745966435185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45991.745966435185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45991.745966435185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45991.745966435185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45991.745966435185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45991.745966435185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45991.745966435185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45991.745966435185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45991.745966435185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45991.745966435185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45991.745966435185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45991.745966435185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45991.745966435185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45991.745966435185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45991.745966435185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45991.745966435185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45991.745966435185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45991.745966435185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45991.745966435185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45991.745966435185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45991.745966435185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45991.745966435185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45991.745966435185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45991.745966435185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45991.745966435185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45991.745966435185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45991.745966435185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45991.745966435185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45991.745966435185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45991.745966435185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45991.745966435185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45991.745966435185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45991.745966435185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45991.745966435185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45991.745966435185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45991.745966435185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45991.745966435185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45991.745966435185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45991.745966435185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45991.745966435185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45991.745966435185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45991.745966435185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45991.745966435185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45991.745966435185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45991.745966435185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45991.745966435185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45991.745966435185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45991.745966435185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45991.745966435185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45991.745966435185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45991.745966435185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45991.745966435185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45991.745966435185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45991.745966435185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45991.745966435185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45991.745966435185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45991.745966435185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45991.745966435185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45991.745966435185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45991.745966435185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45991.745966435185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45991.745966435185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45991.745966435185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45991.745966435185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45991.745966435185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45991.745966435185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45991.745966435185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45991.745966435185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45991.745966435185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45991.745966435185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45991.745966435185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45991.745966435185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45991.745966435185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45991.745966435185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45991.745966435185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45991.745966435185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45991.745966435185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45991.745966435185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45991.745966435185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45991.745966435185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45991.745966435185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45991.745966435185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45991.745966435185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45991.745966435185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45991.745966435185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45991.745966435185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45991.745966435185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45991.745966435185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45991.745966435185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45991.745966435185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45991.745966435185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45991.745966435185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45991.745966435185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45991.745966435185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45991.745966435185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45991.745966435185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45991.745966435185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45991.745966435185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45991.745966435185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45991.745966435185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45991.745966435185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45991.745966435185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45991.745966435185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45991.745966435185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45991.745966435185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45991.745966435185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45991.745966435185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45991.745966435185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45991.745966435185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45991.745966435185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45991.745966435185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45991.745966435185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45991.745966435185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45991.745966435185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45991.745966435185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45991.745966435185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45991.745966435185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45991.745966435185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45991.745966435185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45991.745966435185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45991.745966435185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45991.745966435185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45991.745966435185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45991.745966435185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45991.745966435185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45991.745966435185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45991.745966435185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45991.745966435185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45991.745966435185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45991.745966435185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45991.745966435185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45991.745966435185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45991.745966435185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45991.745966435185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45991.745966435185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45991.745966435185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45991.745966435185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45991.745966435185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45991.745966435185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45991.745966435185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45991.745966435185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45991.745966435185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45991.745966435185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45991.745966435185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45991.745966435185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45991.745966435185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45991.745966435185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45991.745966435185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45991.745966435185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45991.745966435185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45991.745966435185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45991.745966435185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45991.745966435185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45991.745966435185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45991.745966435185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45991.745966435185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45991.745966435185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45991.745966435185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45991.745966435185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45991.745966435185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45991.745966435185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45991.745966435185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45991.745966435185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45991.745966435185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45991.745966435185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45991.745966435185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45991.745966435185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45991.745966435185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45991.745966435185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45991.745966435185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45991.745966435185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45991.745966435185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45991.745966435185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45991.745966435185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45991.745966435185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45991.745966435185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45991.745966435185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45991.745966435185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45991.745966435185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45991.745966435185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45991.745966435185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45991.745966435185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45991.745966435185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45991.745966435185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45991.745966435185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45991.745966435185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45991.745966435185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45991.745966435185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45991.745966435185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45991.745966435185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45991.745966435185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45991.745966435185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45991.745966435185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45991.745966435185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45991.745966435185</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99.913906249996217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65.557089120367891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43.084855324072123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10.372667824070959</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45991.745966435185</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45991.745966435185</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45991.745966435185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45991.745966435185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45991.745966435185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45991.745966435185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45991.745966435185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45991.745966435185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45991.745966435185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45991.745966435185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45991.745966435185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45991.745966435185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45991.745966435185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45991.745966435185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45991.745966435185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45991.745966435185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45991.745966435185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45991.745966435185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45991.745966435185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45991.745966435185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45991.745966435185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45991.745966435185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45991.745966435185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45991.745966435185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45991.745966435185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45991.745966435185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45991.745966435185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45991.745966435185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45991.745966435185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45991.745966435185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45991.745966435185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45991.745966435185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45991.745966435185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45991.745966435185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45991.745966435185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45991.745966435185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45991.745966435185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45991.745966435185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45991.745966435185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45991.745966435185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45991.745966435185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45991.745966435185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45991.745966435185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45991.745966435185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45991.745966435185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45991.745966435185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45991.745966435185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45991.745966435185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45991.745966435185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45991.745966435185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45991.745966435185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45991.745966435185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45991.745966435185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45991.745966435185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45991.745966435185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45991.745966435185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45991.745966435185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45991.745966435185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45991.745966435185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45991.745966435185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45991.745966435185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45991.745966435185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45991.745966435185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45991.745966435185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45991.745966435185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45991.745966435185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45991.745966435185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45991.745966435185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45991.745966435185</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45991.745966435185</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34755</v>
      </c>
      <c r="E2" s="106" t="s">
        <v>39106</v>
      </c>
      <c r="F2" s="121"/>
      <c r="G2" s="72">
        <f ca="1">IFERROR(NOW()-F2,"-")</f>
        <v>45991.745966435185</v>
      </c>
      <c r="H2" s="121">
        <v>45991.668090277781</v>
      </c>
      <c r="I2" s="119" t="str">
        <f>IFERROR(VLOOKUP(D2,DB!A:F,6,0),"")</f>
        <v>SCECO</v>
      </c>
      <c r="J2" s="119" t="str">
        <f>IFERROR(VLOOKUP(D2,DB!A:G,7,0),"")</f>
        <v>Dead</v>
      </c>
      <c r="K2" s="122" t="s">
        <v>39209</v>
      </c>
      <c r="L2" s="137" t="str">
        <f>IFERROR(VLOOKUP(D2,DB!A:I,9,0),"")</f>
        <v>Latis</v>
      </c>
    </row>
    <row r="3" spans="1:16382" ht="31.5" customHeight="1">
      <c r="A3" s="118"/>
      <c r="B3" s="119" t="str">
        <f>IFERROR(VLOOKUP(D3,DB!A:K,11,0),"")</f>
        <v/>
      </c>
      <c r="C3" s="120"/>
      <c r="D3" s="119"/>
      <c r="E3" s="106"/>
      <c r="F3" s="121"/>
      <c r="G3" s="72">
        <f ca="1">IFERROR(NOW()-F3,"-")</f>
        <v>45991.745966435185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45991.745966435185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45991.745966435185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45991.745966435185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45991.745966435185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45991.745966435185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45991.745966435185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45991.745966435185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45991.745966435185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45991.745966435185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45991.745966435185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45991.745966435185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45991.745966435185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45991.745966435185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45991.745966435185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45991.745966435185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45991.745966435185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45991.745966435185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45991.745966435185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45991.745966435185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45991.745966435185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45991.745966435185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45991.745966435185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45991.745966435185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45991.745966435185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45991.745966435185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45991.745966435185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45991.745966435185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45991.745966435185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45991.745966435185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45991.745966435185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45991.745966435185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45991.745966435185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45991.745966435185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45991.745966435185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45991.745966435185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45991.745966435185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45991.745966435185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45991.745966435185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45991.745966435185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45991.745966435185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45991.745966435185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45991.745966435185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45991.745966435185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45991.745966435185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45991.745966435185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45991.745966435185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45991.745966435185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45991.745966435185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45991.745966435185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45991.745966435185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45991.745966435185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45991.745966435185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45991.745966435185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45991.745966435185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45991.745966435185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45991.745966435185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45991.745966435185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45991.745966435185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45991.745966435185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45991.745966435185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45991.745966435185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45991.745966435185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45991.745966435185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45991.745966435185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45991.745966435185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45991.745966435185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45991.745966435185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45991.745966435185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45991.745966435185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45991.745966435185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45991.745966435185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45991.745966435185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45991.745966435185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45991.745966435185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45991.745966435185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45991.745966435185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45991.745966435185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45991.745966435185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45991.745966435185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45991.745966435185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45991.745966435185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45991.745966435185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45991.745966435185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45991.745966435185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45991.745966435185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45991.745966435185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45991.745966435185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45991.745966435185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45991.745966435185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45991.745966435185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45991.745966435185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45991.745966435185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45991.745966435185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45991.745966435185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45991.745966435185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45991.745966435185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45991.745966435185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45991.745966435185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45991.745966435185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45991.745966435185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45991.745966435185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45991.745966435185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45991.745966435185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45991.745966435185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45991.745966435185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45991.745966435185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45991.745966435185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45991.745966435185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45991.745966435185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45991.745966435185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45991.745966435185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45991.745966435185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45991.745966435185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45991.745966435185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45991.745966435185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45991.745966435185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45991.745966435185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45991.745966435185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45991.745966435185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45991.745966435185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45991.745966435185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45991.745966435185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45991.745966435185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45991.745966435185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45991.745966435185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45991.745966435185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45991.745966435185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45991.745966435185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45991.745966435185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45991.745966435185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45991.745966435185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45991.745966435185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45991.745966435185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45991.745966435185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45991.745966435185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45991.745966435185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45991.745966435185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45991.745966435185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45991.745966435185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45991.745966435185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45991.745966435185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45991.745966435185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45991.745966435185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45991.745966435185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45991.745966435185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45991.745966435185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45991.745966435185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45991.745966435185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45991.745966435185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45991.745966435185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45991.745966435185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45991.745966435185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45991.745966435185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45991.745966435185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45991.745966435185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45991.745966435185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45991.745966435185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45991.745966435185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45991.745966435185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45991.745966435185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45991.745966435185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45991.745966435185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45991.745966435185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45991.745966435185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45991.745966435185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45991.745966435185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45991.745966435185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45991.745966435185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45991.745966435185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45991.745966435185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45991.745966435185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45991.745966435185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45991.745966435185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45991.745966435185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45991.745966435185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45991.745966435185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45991.745966435185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45991.745966435185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45991.745966435185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45991.745966435185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45991.745966435185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45991.745966435185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45991.745966435185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45991.745966435185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45991.745966435185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45991.745966435185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45991.745966435185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45991.745966435185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45991.745966435185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45991.745966435185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45991.745966435185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45991.745966435185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45991.745966435185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45991.745966435185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45991.745966435185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45991.745966435185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45991.745966435185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45991.745966435185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45991.745966435185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45991.745966435185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45991.745966435185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45991.745966435185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45991.745966435185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45991.745966435185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45991.745966435185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45991.745966435185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45991.745966435185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45991.745966435185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45991.745966435185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45991.745966435185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45991.745966435185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45991.745966435185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45991.745966435185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45991.745966435185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45991.745966435185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45991.745966435185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45991.745966435185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45991.745966435185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45991.745966435185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45991.745966435185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45991.745966435185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45991.745966435185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45991.745966435185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45991.745966435185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45991.745966435185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45991.745966435185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45991.745966435185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45991.745966435185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45991.745966435185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45991.745966435185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45991.745966435185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45991.745966435185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45991.745966435185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45991.745966435185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45991.745966435185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45991.745966435185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45991.745966435185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45991.745966435185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45991.745966435185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45991.745966435185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45991.745966435185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45991.745966435185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45991.745966435185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45991.745966435185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45991.745966435185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45991.745966435185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45991.745966435185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45991.745966435185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45991.745966435185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45991.745966435185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45991.745966435185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45991.745966435185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45991.745966435185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45991.745966435185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45991.745966435185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45991.745966435185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45991.745966435185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45991.745966435185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45991.745966435185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45991.745966435185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45991.745966435185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45991.745966435185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45991.745966435185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45991.745966435185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45991.745966435185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45991.745966435185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45991.745966435185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45991.745966435185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45991.745966435185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45991.745966435185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45991.745966435185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45991.745966435185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45991.745966435185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45991.745966435185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45991.745966435185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45991.745966435185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45991.745966435185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45991.745966435185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45991.745966435185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45991.745966435185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45991.745966435185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45991.745966435185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45991.745966435185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45991.745966435185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45991.745966435185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45991.745966435185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45991.745966435185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45991.745966435185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45991.745966435185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45991.745966435185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45991.745966435185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45991.745966435185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45991.745966435185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45991.745966435185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45991.745966435185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45991.745966435185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45991.745966435185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45991.745966435185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45991.745966435185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45991.745966435185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45991.745966435185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45991.745966435185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45991.745966435185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45991.745966435185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45991.745966435185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45991.745966435185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45991.745966435185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45991.745966435185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45991.745966435185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45991.745966435185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45991.745966435185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45991.745966435185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45991.745966435185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45991.745966435185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45991.745966435185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45991.745966435185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45991.745966435185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45991.745966435185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45991.745966435185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45991.745966435185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45991.745966435185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45991.745966435185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45991.745966435185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45991.745966435185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45991.745966435185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45991.745966435185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45991.745966435185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45991.745966435185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45991.745966435185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45991.745966435185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45991.745966435185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45991.745966435185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45991.745966435185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45991.745966435185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45991.745966435185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45991.745966435185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45991.745966435185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45991.745966435185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45991.745966435185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45991.745966435185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45991.745966435185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45991.745966435185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45991.745966435185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45991.745966435185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45991.745966435185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45991.745966435185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45991.745966435185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45991.745966435185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45991.745966435185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45991.745966435185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45991.745966435185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45991.745966435185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45991.745966435185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45991.745966435185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45991.745966435185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45991.745966435185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45991.745966435185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45991.745966435185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45991.745966435185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45991.745966435185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45991.745966435185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45991.745966435185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45991.745966435185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45991.745966435185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45991.745966435185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45991.745966435185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45991.745966435185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45991.745966435185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45991.745966435185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45991.745966435185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45991.745966435185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45991.745966435185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45991.745966435185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45991.745966435185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45991.745966435185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45991.745966435185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45991.745966435185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45991.745966435185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45991.745966435185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45991.745966435185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45991.745966435185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45991.745966435185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45991.745966435185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45991.745966435185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45991.745966435185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45991.745966435185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45991.745966435185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45991.745966435185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45991.745966435185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45991.745966435185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45991.745966435185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45991.745966435185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45991.745966435185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45991.745966435185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45991.745966435185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45991.745966435185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45991.745966435185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45991.745966435185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45991.745966435185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45991.745966435185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45991.745966435185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45991.745966435185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45991.745966435185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45991.745966435185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45991.745966435185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45991.745966435185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45991.745966435185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45991.745966435185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45991.745966435185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45991.745966435185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45991.745966435185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45991.745966435185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45991.745966435185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45991.745966435185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45991.745966435185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45991.745966435185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45991.745966435185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45991.745966435185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45991.745966435185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45991.745966435185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45991.745966435185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45991.745966435185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45991.745966435185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45991.745966435185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45991.745966435185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45991.745966435185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45991.745966435185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45991.745966435185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45991.745966435185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45991.745966435185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45991.745966435185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45991.745966435185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45991.745966435185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45991.745966435185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45991.745966435185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45991.745966435185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45991.745966435185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45991.745966435185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45991.745966435185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45991.745966435185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45991.745966435185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45991.745966435185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45991.745966435185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45991.745966435185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45991.745966435185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45991.745966435185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45991.745966435185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45991.745966435185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45991.745966435185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45991.745966435185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45991.745966435185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45991.745966435185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45991.745966435185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45991.745966435185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45991.745966435185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45991.745966435185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45991.745966435185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45991.745966435185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45991.745966435185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45991.745966435185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45991.745966435185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45991.745966435185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45991.745966435185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45991.745966435185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45991.745966435185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45991.745966435185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45991.745966435185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45991.745966435185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45991.745966435185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45991.745966435185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45991.745966435185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45991.745966435185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45991.745966435185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45991.745966435185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45991.745966435185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45991.745966435185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45991.745966435185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45991.745966435185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45991.745966435185</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45991.745966435185</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2025-11-30T14:54:13Z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