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59" documentId="120_S{2AC9BD13-BADA-5192-A53E-5A8FF88502F6}" xr6:coauthVersionLast="47" xr6:coauthVersionMax="47" xr10:uidLastSave="{DAED493D-B26E-4A4B-8FBB-A2125ADA66D3}"/>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J5" i="4"/>
  <c r="J6" i="4"/>
  <c r="J7"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J8" i="4"/>
  <c r="J9" i="4"/>
  <c r="J10" i="4"/>
  <c r="J11" i="4"/>
  <c r="I3" i="4"/>
  <c r="I4" i="4"/>
  <c r="I5" i="4"/>
  <c r="I6" i="4"/>
  <c r="I7" i="4"/>
  <c r="I8" i="4"/>
  <c r="I9" i="4"/>
  <c r="I10" i="4"/>
  <c r="I11" i="4"/>
  <c r="G3" i="4"/>
  <c r="G4" i="4"/>
  <c r="G5" i="4"/>
  <c r="G6" i="4"/>
  <c r="G7" i="4"/>
  <c r="G8" i="4"/>
  <c r="G9" i="4"/>
  <c r="G10" i="4"/>
  <c r="G11" i="4"/>
  <c r="B3" i="4"/>
  <c r="B4" i="4"/>
  <c r="B5" i="4"/>
  <c r="B6" i="4"/>
  <c r="B7" i="4"/>
  <c r="B8" i="4"/>
  <c r="B9" i="4"/>
  <c r="B10" i="4"/>
  <c r="B1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<sst xmlns="http://schemas.openxmlformats.org/spreadsheetml/2006/main" count="180271" uniqueCount="39121">
  <si>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</si>
  <si>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</si>
  <si>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</si>
  <si>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</si>
  <si>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</si>
  <si>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</si>
  <si>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</si>
  <si>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</si>
  <si>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</si>
  <si>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</si>
  <si>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</si>
  <si>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</si>
  <si>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</si>
  <si>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</si>
  <si>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</si>
  <si>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</si>
  <si>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</si>
  <si>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</si>
  <si>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</si>
  <si>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</si>
  <si>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</si>
  <si>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</si>
  <si>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</si>
  <si>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</si>
  <si>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</si>
  <si>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</si>
  <si>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</si>
  <si>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</si>
  <si>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</si>
  <si>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</si>
  <si>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</si>
  <si>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</si>
  <si>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</si>
  <si>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</si>
  <si>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</si>
  <si>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</si>
  <si>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</si>
  <si>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</si>
  <si>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</si>
  <si>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</si>
  <si>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</si>
  <si>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</si>
  <si>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</si>
  <si>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</si>
  <si>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</si>
  <si>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</si>
  <si>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</si>
  <si>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</si>
  <si>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</si>
  <si>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</si>
  <si>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</si>
  <si>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</si>
  <si>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</si>
  <si>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</si>
  <si>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</si>
  <si>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</si>
  <si>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</si>
  <si>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</si>
  <si>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</si>
  <si>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</si>
  <si>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</si>
  <si>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</si>
  <si>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</si>
  <si>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</si>
  <si>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</si>
  <si>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</si>
  <si>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</si>
  <si>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</si>
  <si>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</si>
  <si>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</si>
  <si>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</si>
  <si>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</si>
  <si>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</si>
  <si>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</si>
  <si>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</si>
  <si>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</si>
  <si>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</si>
  <si>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</si>
  <si>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</si>
  <si>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</si>
  <si>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</si>
  <si>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</si>
  <si>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</si>
  <si>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</si>
  <si>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</si>
  <si>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</si>
  <si>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</si>
  <si>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</si>
  <si>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</si>
  <si>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</si>
  <si>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</si>
  <si>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</si>
  <si>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</si>
  <si>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</si>
  <si>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</si>
  <si>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</si>
  <si>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</si>
  <si>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</si>
  <si>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</si>
  <si>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</si>
  <si>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</si>
  <si>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</si>
  <si>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</si>
  <si>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</si>
  <si>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</si>
  <si>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</si>
  <si>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</si>
  <si>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</si>
  <si>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</si>
  <si>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</si>
  <si>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</si>
  <si>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</si>
  <si>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</si>
  <si>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</si>
  <si>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</si>
  <si>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</si>
  <si>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</si>
  <si>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</si>
  <si>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</si>
  <si>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</si>
  <si>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</si>
  <si>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</si>
  <si>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</si>
  <si>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</si>
  <si>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</si>
  <si>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</si>
  <si>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</si>
  <si>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</si>
  <si>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</si>
  <si>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</si>
  <si>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</si>
  <si>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</si>
  <si>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</si>
  <si>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</si>
  <si>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</si>
  <si>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</si>
  <si>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</si>
  <si>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</si>
  <si>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</si>
  <si>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</si>
  <si>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</si>
  <si>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</si>
  <si>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</si>
  <si>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</si>
  <si>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</si>
  <si>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</si>
  <si>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</si>
  <si>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</si>
  <si>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</si>
  <si>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</si>
  <si>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</si>
  <si>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</si>
  <si>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</si>
  <si>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</si>
  <si>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</si>
  <si>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</si>
  <si>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</si>
  <si>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</si>
  <si>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</si>
  <si>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</si>
  <si>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</si>
  <si>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</si>
  <si>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</si>
  <si>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</si>
  <si>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</si>
  <si>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</si>
  <si>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</si>
  <si>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</si>
  <si>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</si>
  <si>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</si>
  <si>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</si>
  <si>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</si>
  <si>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</si>
  <si>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</si>
  <si>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</si>
  <si>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</si>
  <si>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</si>
  <si>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</si>
  <si>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</si>
  <si>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</si>
  <si>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</si>
  <si>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</si>
  <si>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</si>
  <si>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</si>
  <si>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</si>
  <si>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</si>
  <si>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</si>
  <si>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</si>
  <si>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</si>
  <si>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</si>
  <si>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</si>
  <si>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</si>
  <si>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</si>
  <si>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</si>
  <si>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</si>
  <si>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</si>
  <si>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</si>
  <si>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</si>
  <si>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</si>
  <si>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</si>
  <si>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</si>
  <si>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</si>
  <si>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</si>
  <si>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</si>
  <si>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</si>
  <si>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</si>
  <si>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</si>
  <si>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</si>
  <si>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</si>
  <si>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</si>
  <si>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</si>
  <si>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</si>
  <si>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</si>
  <si>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</si>
  <si>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</si>
  <si>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</si>
  <si>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</si>
  <si>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</si>
  <si>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</si>
  <si>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</si>
  <si>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</si>
  <si>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</si>
  <si>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</si>
  <si>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</si>
  <si>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</si>
  <si>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</si>
  <si>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</si>
  <si>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</si>
  <si>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</si>
  <si>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</si>
  <si>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</si>
  <si>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</si>
  <si>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</si>
  <si>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</si>
  <si>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</si>
  <si>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</si>
  <si>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</si>
  <si>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</si>
  <si>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</si>
  <si>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</si>
  <si>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</si>
  <si>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</si>
  <si>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</si>
  <si>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</si>
  <si>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</si>
  <si>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</si>
  <si>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</si>
  <si>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</si>
  <si>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</si>
  <si>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</si>
  <si>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</si>
  <si>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</si>
  <si>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</si>
  <si>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</si>
  <si>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</si>
  <si>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</si>
  <si>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</si>
  <si>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</si>
  <si>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</si>
  <si>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</si>
  <si>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</si>
  <si>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</si>
  <si>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</si>
  <si>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</si>
  <si>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</si>
  <si>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</si>
  <si>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</si>
  <si>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</si>
  <si>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</si>
  <si>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</si>
  <si>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</si>
  <si>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</si>
  <si>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</si>
  <si>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</si>
  <si>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</si>
  <si>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</si>
  <si>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</si>
  <si>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</si>
  <si>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</si>
  <si>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</si>
  <si>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</si>
  <si>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</si>
  <si>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</si>
  <si>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</si>
  <si>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</si>
  <si>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</si>
  <si>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</si>
  <si>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</si>
  <si>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</si>
  <si>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</si>
  <si>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</si>
  <si>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</si>
  <si>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</si>
  <si>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</si>
  <si>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</si>
  <si>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</si>
  <si>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</si>
  <si>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</si>
  <si>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</si>
  <si>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</si>
  <si>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</si>
  <si>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</si>
  <si>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</si>
  <si>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</si>
  <si>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</si>
  <si>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</si>
  <si>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</si>
  <si>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</si>
  <si>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</si>
  <si>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</si>
  <si>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</si>
  <si>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</si>
  <si>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</si>
  <si>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</si>
  <si>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</si>
  <si>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</si>
  <si>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</si>
  <si>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</si>
  <si>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</si>
  <si>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</si>
  <si>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</si>
  <si>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</si>
  <si>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</si>
  <si>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</si>
  <si>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</si>
  <si>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</si>
  <si>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</si>
  <si>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</si>
  <si>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</si>
  <si>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</si>
  <si>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</si>
  <si>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</si>
  <si>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</si>
  <si>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</si>
  <si>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</si>
  <si>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</si>
  <si>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</si>
  <si>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</si>
  <si>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</si>
  <si>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</si>
  <si>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</si>
  <si>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</si>
  <si>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</si>
  <si>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</si>
  <si>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</si>
  <si>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</si>
  <si>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</si>
  <si>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</si>
  <si>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</si>
  <si>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</si>
  <si>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</si>
  <si>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</si>
  <si>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</si>
  <si>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</si>
  <si>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</si>
  <si>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</si>
  <si>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</si>
  <si>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</si>
  <si>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</si>
  <si>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</si>
  <si>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</si>
  <si>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</si>
  <si>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</si>
  <si>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</si>
  <si>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</si>
  <si>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</si>
  <si>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</si>
  <si>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</si>
  <si>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</si>
  <si>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</si>
  <si>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</si>
  <si>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</si>
  <si>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</si>
  <si>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</si>
  <si>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</si>
  <si>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</si>
  <si>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</si>
  <si>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</si>
  <si>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</si>
  <si>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</si>
  <si>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</si>
  <si>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</si>
  <si>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</si>
  <si>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</si>
  <si>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</si>
  <si>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</si>
  <si>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</si>
  <si>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</si>
  <si>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</si>
  <si>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</si>
  <si>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</si>
  <si>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</si>
  <si>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</si>
  <si>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</si>
  <si>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</si>
  <si>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</si>
  <si>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</si>
  <si>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</si>
  <si>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</si>
  <si>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</si>
  <si>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</si>
  <si>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</si>
  <si>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</si>
  <si>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</si>
  <si>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</si>
  <si>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</si>
  <si>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</si>
  <si>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</si>
  <si>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</si>
  <si>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</si>
  <si>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</si>
  <si>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</si>
  <si>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</si>
  <si>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</si>
  <si>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</si>
  <si>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</si>
  <si>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</si>
  <si>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</si>
  <si>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</si>
  <si>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</si>
  <si>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</si>
  <si>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</si>
  <si>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</si>
  <si>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</si>
  <si>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</si>
  <si>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</si>
  <si>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</si>
  <si>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</si>
  <si>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</si>
  <si>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</si>
  <si>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</si>
  <si>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</si>
  <si>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</si>
  <si>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</si>
  <si>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</si>
  <si>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</si>
  <si>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</si>
  <si>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</si>
  <si>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</si>
  <si>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</si>
  <si>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</si>
  <si>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</si>
  <si>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</si>
  <si>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</si>
  <si>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</si>
  <si>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</si>
  <si>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</si>
  <si>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</si>
  <si>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</si>
  <si>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</si>
  <si>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</si>
  <si>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</si>
  <si>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</si>
  <si>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</si>
  <si>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</si>
  <si>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</si>
  <si>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</si>
  <si>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</si>
  <si>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</si>
  <si>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</si>
  <si>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</si>
  <si>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</si>
  <si>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</si>
  <si>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</si>
  <si>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</si>
  <si>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</si>
  <si>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</si>
  <si>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</si>
  <si>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</si>
  <si>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</si>
  <si>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</si>
  <si>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</si>
  <si>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</si>
  <si>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</si>
  <si>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</si>
  <si>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</si>
  <si>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</si>
  <si>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</si>
  <si>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</si>
  <si>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</si>
  <si>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</si>
  <si>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</si>
  <si>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</si>
  <si>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</si>
  <si>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</si>
  <si>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</si>
  <si>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</si>
  <si>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</si>
  <si>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</si>
  <si>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</si>
  <si>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</si>
  <si>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</si>
  <si>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</si>
  <si>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</si>
  <si>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</si>
  <si>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</si>
  <si>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</si>
  <si>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</si>
  <si>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</si>
  <si>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</si>
  <si>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</si>
  <si>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</si>
  <si>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</si>
  <si>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</si>
  <si>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</si>
  <si>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</si>
  <si>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</si>
  <si>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</si>
  <si>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</si>
  <si>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</si>
  <si>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</si>
  <si>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</si>
  <si>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</si>
  <si>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</si>
  <si>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</si>
  <si>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</si>
  <si>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</si>
  <si>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</si>
  <si>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</si>
  <si>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</si>
  <si>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</si>
  <si>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</si>
  <si>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</si>
  <si>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</si>
  <si>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</si>
  <si>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</si>
  <si>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</si>
  <si>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</si>
  <si>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</si>
  <si>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</si>
  <si>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</si>
  <si>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</si>
  <si>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</si>
  <si>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</si>
  <si>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</si>
  <si>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</si>
  <si>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</si>
  <si>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</si>
  <si>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</si>
  <si>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</si>
  <si>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</si>
  <si>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</si>
  <si>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</si>
  <si>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</si>
  <si>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</si>
  <si>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</si>
  <si>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</si>
  <si>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</si>
  <si>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</si>
  <si>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</si>
  <si>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</si>
  <si>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</si>
  <si>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</si>
  <si>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</si>
  <si>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</si>
  <si>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</si>
  <si>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</si>
  <si>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</si>
  <si>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</si>
  <si>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</si>
  <si>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</si>
  <si>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</si>
  <si>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</si>
  <si>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</si>
  <si>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</si>
  <si>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</si>
  <si>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</si>
  <si>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</si>
  <si>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</si>
  <si>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</si>
  <si>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</si>
  <si>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</si>
  <si>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</si>
  <si>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</si>
  <si>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</si>
  <si>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</si>
  <si>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</si>
  <si>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</si>
  <si>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</si>
  <si>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</si>
  <si>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</si>
  <si>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</si>
  <si>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</si>
  <si>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</si>
  <si>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</si>
  <si>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</si>
  <si>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</si>
  <si>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</si>
  <si>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</si>
  <si>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</si>
  <si>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</si>
  <si>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</si>
  <si>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</si>
  <si>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</si>
  <si>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</si>
  <si>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</si>
  <si>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</si>
  <si>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</si>
  <si>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</si>
  <si>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</si>
  <si>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</si>
  <si>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</si>
  <si>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</si>
  <si>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</si>
  <si>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</si>
  <si>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</si>
  <si>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</si>
  <si>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</si>
  <si>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</si>
  <si>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</si>
  <si>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</si>
  <si>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</si>
  <si>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</si>
  <si>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</si>
  <si>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</si>
  <si>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</si>
  <si>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</si>
  <si>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</si>
  <si>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</si>
  <si>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</si>
  <si>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</si>
  <si>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</si>
  <si>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</si>
  <si>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</si>
  <si>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</si>
  <si>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</si>
  <si>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</si>
  <si>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</si>
  <si>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</si>
  <si>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</si>
  <si>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</si>
  <si>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</si>
  <si>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</si>
  <si>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</si>
  <si>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</si>
  <si>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</si>
  <si>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</si>
  <si>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</si>
  <si>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</si>
  <si>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</si>
  <si>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</si>
  <si>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</si>
  <si>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</si>
  <si>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</si>
  <si>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</si>
  <si>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</si>
  <si>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</si>
  <si>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</si>
  <si>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</si>
  <si>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</si>
  <si>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</si>
  <si>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</si>
  <si>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</si>
  <si>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</si>
  <si>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</si>
  <si>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</si>
  <si>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</si>
  <si>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</si>
  <si>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</si>
  <si>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</si>
  <si>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</si>
  <si>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</si>
  <si>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</si>
  <si>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</si>
  <si>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</si>
  <si>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</si>
  <si>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</si>
  <si>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</si>
  <si>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</si>
  <si>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</si>
  <si>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</si>
  <si>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</si>
  <si>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</si>
  <si>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</si>
  <si>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</si>
  <si>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</si>
  <si>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</si>
  <si>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</si>
  <si>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</si>
  <si>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</si>
  <si>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</si>
  <si>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</si>
  <si>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</si>
  <si>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</si>
  <si>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</si>
  <si>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</si>
  <si>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</si>
  <si>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</si>
  <si>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</si>
  <si>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</si>
  <si>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</si>
  <si>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</si>
  <si>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</si>
  <si>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</si>
  <si>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</si>
  <si>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</si>
  <si>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</si>
  <si>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</si>
  <si>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</si>
  <si>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</si>
  <si>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</si>
  <si>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</si>
  <si>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</si>
  <si>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</si>
  <si>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</si>
  <si>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</si>
  <si>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</si>
  <si>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</si>
  <si>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</si>
  <si>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</si>
  <si>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</si>
  <si>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</si>
  <si>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</si>
  <si>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</si>
  <si>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</si>
  <si>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</si>
  <si>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</si>
  <si>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</si>
  <si>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</si>
  <si>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</si>
  <si>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</si>
  <si>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</si>
  <si>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</si>
  <si>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</si>
  <si>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</si>
  <si>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</si>
  <si>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</si>
  <si>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</si>
  <si>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</si>
  <si>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</si>
  <si>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</si>
  <si>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</si>
  <si>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</si>
  <si>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</si>
  <si>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</si>
  <si>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</si>
  <si>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</si>
  <si>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</si>
  <si>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</si>
  <si>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</si>
  <si>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</si>
  <si>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</si>
  <si>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</si>
  <si>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</si>
  <si>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</si>
  <si>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</si>
  <si>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</si>
  <si>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</si>
  <si>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</si>
  <si>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</si>
  <si>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</si>
  <si>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</si>
  <si>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</si>
  <si>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</si>
  <si>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</si>
  <si>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</si>
  <si>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</si>
  <si>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</si>
  <si>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</si>
  <si>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</si>
  <si>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</si>
  <si>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</si>
  <si>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</si>
  <si>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</si>
  <si>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</si>
  <si>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</si>
  <si>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</si>
  <si>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</si>
  <si>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</si>
  <si>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</si>
  <si>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</si>
  <si>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</si>
  <si>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</si>
  <si>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</si>
  <si>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</si>
  <si>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</si>
  <si>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</si>
  <si>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</si>
  <si>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</si>
  <si>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</si>
  <si>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</si>
  <si>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</si>
  <si>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</si>
  <si>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</si>
  <si>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</si>
  <si>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</si>
  <si>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</si>
  <si>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</si>
  <si>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</si>
  <si>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</si>
  <si>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</si>
  <si>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</si>
  <si>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</si>
  <si>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</si>
  <si>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</si>
  <si>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</si>
  <si>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</si>
  <si>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</si>
  <si>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</si>
  <si>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</si>
  <si>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</si>
  <si>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</si>
  <si>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</si>
  <si>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</si>
  <si>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</si>
  <si>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</si>
  <si>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</si>
  <si>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</si>
  <si>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</si>
  <si>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</si>
  <si>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</si>
  <si>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</si>
  <si>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</si>
  <si>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</si>
  <si>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</si>
  <si>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</si>
  <si>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</si>
  <si>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</si>
  <si>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</si>
  <si>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</si>
  <si>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</si>
  <si>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</si>
  <si>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</si>
  <si>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</si>
  <si>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</si>
  <si>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</si>
  <si>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</si>
  <si>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</si>
  <si>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</si>
  <si>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</si>
  <si>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</si>
  <si>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</si>
  <si>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</si>
  <si>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</si>
  <si>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</si>
  <si>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</si>
  <si>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</si>
  <si>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</si>
  <si>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</si>
  <si>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</si>
  <si>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</si>
  <si>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</si>
  <si>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</si>
  <si>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</si>
  <si>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</si>
  <si>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</si>
  <si>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</si>
  <si>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</si>
  <si>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</si>
  <si>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</si>
  <si>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</si>
  <si>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</si>
  <si>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</si>
  <si>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</si>
  <si>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</si>
  <si>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</si>
  <si>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</si>
  <si>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</si>
  <si>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</si>
  <si>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</si>
  <si>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</si>
  <si>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</si>
  <si>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</si>
  <si>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</si>
  <si>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</si>
  <si>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</si>
  <si>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</si>
  <si>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</si>
  <si>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</si>
  <si>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</si>
  <si>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</si>
  <si>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</si>
  <si>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</si>
  <si>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</si>
  <si>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</si>
  <si>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</si>
  <si>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</si>
  <si>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</si>
  <si>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</si>
  <si>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</si>
  <si>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</si>
  <si>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</si>
  <si>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</si>
  <si>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</si>
  <si>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</si>
  <si>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</si>
  <si>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</si>
  <si>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</si>
  <si>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</si>
  <si>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</si>
  <si>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</si>
  <si>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</si>
  <si>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</si>
  <si>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</si>
  <si>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</si>
  <si>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</si>
  <si>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</si>
  <si>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</si>
  <si>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</si>
  <si>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</si>
  <si>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</si>
  <si>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</si>
  <si>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</si>
  <si>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</si>
  <si>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</si>
  <si>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</si>
  <si>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</si>
  <si>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</si>
  <si>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</si>
  <si>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</si>
  <si>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</si>
  <si>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</si>
  <si>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</si>
  <si>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</si>
  <si>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</si>
  <si>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</si>
  <si>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</si>
  <si>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</si>
  <si>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</si>
  <si>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</si>
  <si>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</si>
  <si>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</si>
  <si>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</si>
  <si>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</si>
  <si>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</si>
  <si>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</si>
  <si>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</si>
  <si>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</si>
  <si>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</si>
  <si>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</si>
  <si>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</si>
  <si>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</si>
  <si>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</si>
  <si>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</si>
  <si>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</si>
  <si>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</si>
  <si>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</si>
  <si>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</si>
  <si>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</si>
  <si>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</si>
  <si>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</si>
  <si>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</si>
  <si>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</si>
  <si>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</si>
  <si>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</si>
  <si>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</si>
  <si>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</si>
  <si>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</si>
  <si>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</si>
  <si>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</si>
  <si>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</si>
  <si>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</si>
  <si>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</si>
  <si>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</si>
  <si>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</si>
  <si>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</si>
  <si>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</si>
  <si>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</si>
  <si>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</si>
  <si>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</si>
  <si>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</si>
  <si>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</si>
  <si>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</si>
  <si>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</si>
  <si>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</si>
  <si>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</si>
  <si>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</si>
  <si>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</si>
  <si>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</si>
  <si>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</si>
  <si>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</si>
  <si>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</si>
  <si>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</si>
  <si>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</si>
  <si>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</si>
  <si>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</si>
  <si>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</si>
  <si>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</si>
  <si>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</si>
  <si>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</si>
  <si>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</si>
  <si>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</si>
  <si>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</si>
  <si>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</si>
  <si>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</si>
  <si>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</si>
  <si>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</si>
  <si>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</si>
  <si>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</si>
  <si>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</si>
  <si>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</si>
  <si>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</si>
  <si>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</si>
  <si>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</si>
  <si>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</si>
  <si>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</si>
  <si>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</si>
  <si>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</si>
  <si>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</si>
  <si>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</si>
  <si>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</si>
  <si>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</si>
  <si>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</si>
  <si>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</si>
  <si>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</si>
  <si>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</si>
  <si>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</si>
  <si>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</si>
  <si>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</si>
  <si>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</si>
  <si>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</si>
  <si>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</si>
  <si>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</si>
  <si>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</si>
  <si>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</si>
  <si>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</si>
  <si>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</si>
  <si>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</si>
  <si>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</si>
  <si>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</si>
  <si>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</si>
  <si>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</si>
  <si>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</si>
  <si>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</si>
  <si>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</si>
  <si>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</si>
  <si>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</si>
  <si>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</si>
  <si>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</si>
  <si>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</si>
  <si>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</si>
  <si>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</si>
  <si>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</si>
  <si>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</si>
  <si>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</si>
  <si>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</si>
  <si>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</si>
  <si>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</si>
  <si>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</si>
  <si>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</si>
  <si>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</si>
  <si>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</si>
  <si>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</si>
  <si>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</si>
  <si>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</si>
  <si>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</si>
  <si>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</si>
  <si>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</si>
  <si>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</si>
  <si>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</si>
  <si>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</si>
  <si>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</si>
  <si>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</si>
  <si>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</si>
  <si>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</si>
  <si>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</si>
  <si>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</si>
  <si>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</si>
  <si>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</si>
  <si>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</si>
  <si>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</si>
  <si>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</si>
  <si>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</si>
  <si>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</si>
  <si>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</si>
  <si>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</si>
  <si>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</si>
  <si>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</si>
  <si>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</si>
  <si>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</si>
  <si>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</si>
  <si>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</si>
  <si>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</si>
  <si>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</si>
  <si>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</si>
  <si>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</si>
  <si>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</si>
  <si>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</si>
  <si>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</si>
  <si>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</si>
  <si>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</si>
  <si>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</si>
  <si>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</si>
  <si>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</si>
  <si>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</si>
  <si>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</si>
  <si>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</si>
  <si>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</si>
  <si>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</si>
  <si>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</si>
  <si>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</si>
  <si>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</si>
  <si>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</si>
  <si>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</si>
  <si>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</si>
  <si>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</si>
  <si>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</si>
  <si>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</si>
  <si>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</si>
  <si>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</si>
  <si>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</si>
  <si>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</si>
  <si>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</si>
  <si>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</si>
  <si>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</si>
  <si>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</si>
  <si>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</si>
  <si>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</si>
  <si>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</si>
  <si>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</si>
  <si>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</si>
  <si>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</si>
  <si>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</si>
  <si>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</si>
  <si>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</si>
  <si>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</si>
  <si>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</si>
  <si>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</si>
  <si>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</si>
  <si>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</si>
  <si>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</si>
  <si>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</si>
  <si>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</si>
  <si>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</si>
  <si>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</si>
  <si>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</si>
  <si>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</si>
  <si>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</si>
  <si>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</si>
  <si>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</si>
  <si>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</si>
  <si>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</si>
  <si>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</si>
  <si>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</si>
  <si>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</si>
  <si>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</si>
  <si>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</si>
  <si>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</si>
  <si>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</si>
  <si>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</si>
  <si>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</si>
  <si>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</si>
  <si>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</si>
  <si>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</si>
  <si>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</si>
  <si>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</si>
  <si>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</si>
  <si>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</si>
  <si>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</si>
  <si>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</si>
  <si>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</si>
  <si>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</si>
  <si>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</si>
  <si>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</si>
  <si>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</si>
  <si>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</si>
  <si>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</si>
  <si>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</si>
  <si>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</si>
  <si>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</si>
  <si>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</si>
  <si>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</si>
  <si>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</si>
  <si>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</si>
  <si>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</si>
  <si>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</si>
  <si>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</si>
  <si>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</si>
  <si>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</si>
  <si>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</si>
  <si>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</si>
  <si>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</si>
  <si>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</si>
  <si>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</si>
  <si>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</si>
  <si>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</si>
  <si>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</si>
  <si>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</si>
  <si>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</si>
  <si>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</si>
  <si>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</si>
  <si>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</si>
  <si>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</si>
  <si>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</si>
  <si>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</si>
  <si>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</si>
  <si>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</si>
  <si>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</si>
  <si>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</si>
  <si>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</si>
  <si>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</si>
  <si>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</si>
  <si>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</si>
  <si>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</si>
  <si>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</si>
  <si>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</si>
  <si>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</si>
  <si>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</si>
  <si>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</si>
  <si>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</si>
  <si>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</si>
  <si>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</si>
  <si>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</si>
  <si>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</si>
  <si>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</si>
  <si>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</si>
  <si>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</si>
  <si>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</si>
  <si>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</si>
  <si>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</si>
  <si>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</si>
  <si>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</si>
  <si>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</si>
  <si>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</si>
  <si>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</si>
  <si>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</si>
  <si>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</si>
  <si>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</si>
  <si>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</si>
  <si>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</si>
  <si>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</si>
  <si>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</si>
  <si>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</si>
  <si>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</si>
  <si>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</si>
  <si>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</si>
  <si>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</si>
  <si>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</si>
  <si>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</si>
  <si>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</si>
  <si>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</si>
  <si>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</si>
  <si>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</si>
  <si>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</si>
  <si>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</si>
  <si>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</si>
  <si>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</si>
  <si>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</si>
  <si>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</si>
  <si>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</si>
  <si>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</si>
  <si>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</si>
  <si>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</si>
  <si>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</si>
  <si>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</si>
  <si>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</si>
  <si>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</si>
  <si>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</si>
  <si>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</si>
  <si>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</si>
  <si>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</si>
  <si>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</si>
  <si>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</si>
  <si>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</si>
  <si>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</si>
  <si>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</si>
  <si>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</si>
  <si>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</si>
  <si>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</si>
  <si>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</si>
  <si>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</si>
  <si>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</si>
  <si>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</si>
  <si>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</si>
  <si>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</si>
  <si>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</si>
  <si>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</si>
  <si>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</si>
  <si>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</si>
  <si>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</si>
  <si>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</si>
  <si>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</si>
  <si>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</si>
  <si>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</si>
  <si>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</si>
  <si>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</si>
  <si>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</si>
  <si>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</si>
  <si>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</si>
  <si>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</si>
  <si>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</si>
  <si>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</si>
  <si>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</si>
  <si>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</si>
  <si>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</si>
  <si>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</si>
  <si>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</si>
  <si>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</si>
  <si>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</si>
  <si>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</si>
  <si>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</si>
  <si>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</si>
  <si>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</si>
  <si>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</si>
  <si>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</si>
  <si>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</si>
  <si>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</si>
  <si>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</si>
  <si>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</si>
  <si>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</si>
  <si>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</si>
  <si>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</si>
  <si>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</si>
  <si>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</si>
  <si>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</si>
  <si>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</si>
  <si>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</si>
  <si>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</si>
  <si>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</si>
  <si>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</si>
  <si>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</si>
  <si>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</si>
  <si>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</si>
  <si>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</si>
  <si>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</si>
  <si>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</si>
  <si>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</si>
  <si>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</si>
  <si>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</si>
  <si>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</si>
  <si>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</si>
  <si>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</si>
  <si>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</si>
  <si>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</si>
  <si>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</si>
  <si>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</si>
  <si>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</si>
  <si>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</si>
  <si>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</si>
  <si>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</si>
  <si>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</si>
  <si>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</si>
  <si>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</si>
  <si>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</si>
  <si>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</si>
  <si>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</si>
  <si>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</si>
  <si>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</si>
  <si>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</si>
  <si>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</si>
  <si>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</si>
  <si>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</si>
  <si>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</si>
  <si>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</si>
  <si>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</si>
  <si>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</si>
  <si>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</si>
  <si>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</si>
  <si>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</si>
  <si>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</si>
  <si>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</si>
  <si>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</si>
  <si>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</si>
  <si>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</si>
  <si>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</si>
  <si>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</si>
  <si>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</si>
  <si>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</si>
  <si>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</si>
  <si>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</si>
  <si>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</si>
  <si>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</si>
  <si>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</si>
  <si>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</si>
  <si>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</si>
  <si>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</si>
  <si>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</si>
  <si>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</si>
  <si>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</si>
  <si>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</si>
  <si>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</si>
  <si>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</si>
  <si>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</si>
  <si>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</si>
  <si>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</si>
  <si>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</si>
  <si>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</si>
  <si>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</si>
  <si>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</si>
  <si>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</si>
  <si>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</si>
  <si>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</si>
  <si>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</si>
  <si>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</si>
  <si>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</si>
  <si>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</si>
  <si>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</si>
  <si>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</si>
  <si>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</si>
  <si>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</si>
  <si>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</si>
  <si>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</si>
  <si>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</si>
  <si>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</si>
  <si>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</si>
  <si>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</si>
  <si>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</si>
  <si>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</si>
  <si>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</si>
  <si>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</si>
  <si>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</si>
  <si>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</si>
  <si>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</si>
  <si>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</si>
  <si>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</si>
  <si>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</si>
  <si>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</si>
  <si>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</si>
  <si>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</si>
  <si>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</si>
  <si>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</si>
  <si>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</si>
  <si>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</si>
  <si>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</si>
  <si>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</si>
  <si>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</si>
  <si>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</si>
  <si>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</si>
  <si>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</si>
  <si>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</si>
  <si>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</si>
  <si>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</si>
  <si>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</si>
  <si>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</si>
  <si>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</si>
  <si>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</si>
  <si>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</si>
  <si>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</si>
  <si>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</si>
  <si>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</si>
  <si>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</si>
  <si>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</si>
  <si>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</si>
  <si>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</si>
  <si>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</si>
  <si>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</si>
  <si>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</si>
  <si>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</si>
  <si>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</si>
  <si>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</si>
  <si>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</si>
  <si>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</si>
  <si>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</si>
  <si>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</si>
  <si>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</si>
  <si>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</si>
  <si>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</si>
  <si>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</si>
  <si>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</si>
  <si>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</si>
  <si>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</si>
  <si>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</si>
  <si>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</si>
  <si>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</si>
  <si>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</si>
  <si>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</si>
  <si>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</si>
  <si>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</si>
  <si>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</si>
  <si>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</si>
  <si>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</si>
  <si>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</si>
  <si>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</si>
  <si>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</si>
  <si>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</si>
  <si>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</si>
  <si>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</si>
  <si>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</si>
  <si>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</si>
  <si>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</si>
  <si>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</si>
  <si>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</si>
  <si>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</si>
  <si>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</si>
  <si>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</si>
  <si>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</si>
  <si>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</si>
  <si>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</si>
  <si>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</si>
  <si>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</si>
  <si>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</si>
  <si>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</si>
  <si>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</si>
  <si>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</si>
  <si>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</si>
  <si>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</si>
  <si>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</si>
  <si>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</si>
  <si>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</si>
  <si>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</si>
  <si>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</si>
  <si>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</si>
  <si>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</si>
  <si>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</si>
  <si>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</si>
  <si>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</si>
  <si>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</si>
  <si>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</si>
  <si>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</si>
  <si>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</si>
  <si>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</si>
  <si>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</si>
  <si>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</si>
  <si>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</si>
  <si>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</si>
  <si>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</si>
  <si>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</si>
  <si>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</si>
  <si>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</si>
  <si>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</si>
  <si>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</si>
  <si>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</si>
  <si>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</si>
  <si>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</si>
  <si>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</si>
  <si>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</si>
  <si>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</si>
  <si>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</si>
  <si>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</si>
  <si>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</si>
  <si>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</si>
  <si>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</si>
  <si>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</si>
  <si>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</si>
  <si>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</si>
  <si>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</si>
  <si>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</si>
  <si>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</si>
  <si>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</si>
  <si>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</si>
  <si>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</si>
  <si>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</si>
  <si>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</si>
  <si>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</si>
  <si>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</si>
  <si>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</si>
  <si>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</si>
  <si>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</si>
  <si>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</si>
  <si>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</si>
  <si>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</si>
  <si>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</si>
  <si>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</si>
  <si>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</si>
  <si>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</si>
  <si>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</si>
  <si>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</si>
  <si>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</si>
  <si>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</si>
  <si>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</si>
  <si>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</si>
  <si>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</si>
  <si>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</si>
  <si>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</si>
  <si>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</si>
  <si>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</si>
  <si>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</si>
  <si>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</si>
  <si>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</si>
  <si>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</si>
  <si>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</si>
  <si>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</si>
  <si>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</si>
  <si>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</si>
  <si>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</si>
  <si>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</si>
  <si>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</si>
  <si>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</si>
  <si>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</si>
  <si>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</si>
  <si>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</si>
  <si>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</si>
  <si>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</si>
  <si>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</si>
  <si>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</si>
  <si>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</si>
  <si>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</si>
  <si>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</si>
  <si>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</si>
  <si>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</si>
  <si>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</si>
  <si>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</si>
  <si>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</si>
  <si>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</si>
  <si>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</si>
  <si>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</si>
  <si>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</si>
  <si>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</si>
  <si>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</si>
  <si>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</si>
  <si>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</si>
  <si>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</si>
  <si>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</si>
  <si>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</si>
  <si>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</si>
  <si>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</si>
  <si>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</si>
  <si>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</si>
  <si>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</si>
  <si>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</si>
  <si>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</si>
  <si>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</si>
  <si>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</si>
  <si>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</si>
  <si>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</si>
  <si>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</si>
  <si>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</si>
  <si>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</si>
  <si>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</si>
  <si>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</si>
  <si>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</si>
  <si>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</si>
  <si>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</si>
  <si>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</si>
  <si>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</si>
  <si>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</si>
  <si>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</si>
  <si>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</si>
  <si>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</si>
  <si>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</si>
  <si>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</si>
  <si>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</si>
  <si>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</si>
  <si>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</si>
  <si>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</si>
  <si>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</si>
  <si>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</si>
  <si>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</si>
  <si>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</si>
  <si>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</si>
  <si>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</si>
  <si>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</si>
  <si>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</si>
  <si>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</si>
  <si>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</si>
  <si>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</si>
  <si>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</si>
  <si>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</si>
  <si>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</si>
  <si>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</si>
  <si>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</si>
  <si>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</si>
  <si>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</si>
  <si>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</si>
  <si>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</si>
  <si>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</si>
  <si>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</si>
  <si>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</si>
  <si>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</si>
  <si>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</si>
  <si>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</si>
  <si>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</si>
  <si>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</si>
  <si>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</si>
  <si>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</si>
  <si>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</si>
  <si>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</si>
  <si>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</si>
  <si>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</si>
  <si>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</si>
  <si>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</si>
  <si>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</si>
  <si>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</si>
  <si>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</si>
  <si>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</si>
  <si>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</si>
  <si>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</si>
  <si>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</si>
  <si>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</si>
  <si>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</si>
  <si>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</si>
  <si>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</si>
  <si>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</si>
  <si>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</si>
  <si>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</si>
  <si>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</si>
  <si>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</si>
  <si>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</si>
  <si>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</si>
  <si>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</si>
  <si>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</si>
  <si>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</si>
  <si>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</si>
  <si>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</si>
  <si>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</si>
  <si>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</si>
  <si>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</si>
  <si>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</si>
  <si>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</si>
  <si>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</si>
  <si>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</si>
  <si>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</si>
  <si>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</si>
  <si>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</si>
  <si>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</si>
  <si>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</si>
  <si>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</si>
  <si>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</si>
  <si>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</si>
  <si>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</si>
  <si>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</si>
  <si>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</si>
  <si>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</si>
  <si>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</si>
  <si>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</si>
  <si>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</si>
  <si>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</si>
  <si>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</si>
  <si>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</si>
  <si>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</si>
  <si>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</si>
  <si>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</si>
  <si>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</si>
  <si>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</si>
  <si>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</si>
  <si>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</si>
  <si>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</si>
  <si>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</si>
  <si>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</si>
  <si>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</si>
  <si>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</si>
  <si>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</si>
  <si>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</si>
  <si>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</si>
  <si>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</si>
  <si>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</si>
  <si>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</si>
  <si>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</si>
  <si>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</si>
  <si>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</si>
  <si>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</si>
  <si>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</si>
  <si>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</si>
  <si>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</si>
  <si>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</si>
  <si>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</si>
  <si>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</si>
  <si>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</si>
  <si>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</si>
  <si>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</si>
  <si>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</si>
  <si>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</si>
  <si>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</si>
  <si>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</si>
  <si>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</si>
  <si>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</si>
  <si>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</si>
  <si>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</si>
  <si>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</si>
  <si>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</si>
  <si>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</si>
  <si>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</si>
  <si>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</si>
  <si>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</si>
  <si>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</si>
  <si>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</si>
  <si>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</si>
  <si>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</si>
  <si>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</si>
  <si>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</si>
  <si>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</si>
  <si>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</si>
  <si>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</si>
  <si>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</si>
  <si>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</si>
  <si>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</si>
  <si>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</si>
  <si>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</si>
  <si>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</si>
  <si>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</si>
  <si>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</si>
  <si>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</si>
  <si>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</si>
  <si>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</si>
  <si>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</si>
  <si>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</si>
  <si>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</si>
  <si>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</si>
  <si>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</si>
  <si>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</si>
  <si>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</si>
  <si>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</si>
  <si>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</si>
  <si>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</si>
  <si>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</si>
  <si>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</si>
  <si>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</si>
  <si>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</si>
  <si>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</si>
  <si>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</si>
  <si>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</si>
  <si>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</si>
  <si>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</si>
  <si>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</si>
  <si>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</si>
  <si>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</si>
  <si>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</si>
  <si>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</si>
  <si>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</si>
  <si>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</si>
  <si>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</si>
  <si>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</si>
  <si>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</si>
  <si>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</si>
  <si>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</si>
  <si>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</si>
  <si>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</si>
  <si>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</si>
  <si>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</si>
  <si>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</si>
  <si>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</si>
  <si>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</si>
  <si>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</si>
  <si>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</si>
  <si>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</si>
  <si>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</si>
  <si>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</si>
  <si>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</si>
  <si>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</si>
  <si>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</si>
  <si>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</si>
  <si>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</si>
  <si>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</si>
  <si>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</si>
  <si>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</si>
  <si>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</si>
  <si>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</si>
  <si>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</si>
  <si>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</si>
  <si>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</si>
  <si>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</si>
  <si>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</si>
  <si>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</si>
  <si>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</si>
  <si>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</si>
  <si>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</si>
  <si>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</si>
  <si>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</si>
  <si>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</si>
  <si>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</si>
  <si>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</si>
  <si>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</si>
  <si>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</si>
  <si>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</si>
  <si>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</si>
  <si>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</si>
  <si>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</si>
  <si>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</si>
  <si>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</si>
  <si>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</si>
  <si>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</si>
  <si>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</si>
  <si>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</si>
  <si>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</si>
  <si>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</si>
  <si>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</si>
  <si>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</si>
  <si>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</si>
  <si>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</si>
  <si>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</si>
  <si>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</si>
  <si>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</si>
  <si>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</si>
  <si>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</si>
  <si>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</si>
  <si>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</si>
  <si>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</si>
  <si>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</si>
  <si>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</si>
  <si>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</si>
  <si>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</si>
  <si>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</si>
  <si>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</si>
  <si>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</si>
  <si>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</si>
  <si>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</si>
  <si>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</si>
  <si>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</si>
  <si>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</si>
  <si>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</si>
  <si>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</si>
  <si>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</si>
  <si>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</si>
  <si>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</si>
  <si>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</si>
  <si>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</si>
  <si>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</si>
  <si>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</si>
  <si>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</si>
  <si>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</si>
  <si>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</si>
  <si>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</si>
  <si>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</si>
  <si>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</si>
  <si>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</si>
  <si>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</si>
  <si>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</si>
  <si>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</si>
  <si>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</si>
  <si>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</si>
  <si>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</si>
  <si>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</si>
  <si>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</si>
  <si>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</si>
  <si>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</si>
  <si>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</si>
  <si>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</si>
  <si>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</si>
  <si>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</si>
  <si>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</si>
  <si>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</si>
  <si>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</si>
  <si>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</si>
  <si>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</si>
  <si>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</si>
  <si>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</si>
  <si>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</si>
  <si>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</si>
  <si>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</si>
  <si>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</si>
  <si>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</si>
  <si>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</si>
  <si>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</si>
  <si>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</si>
  <si>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</si>
  <si>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</si>
  <si>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</si>
  <si>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</si>
  <si>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</si>
  <si>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</si>
  <si>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</si>
  <si>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</si>
  <si>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</si>
  <si>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</si>
  <si>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</si>
  <si>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</si>
  <si>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</si>
  <si>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</si>
  <si>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</si>
  <si>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</si>
  <si>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</si>
  <si>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</si>
  <si>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</si>
  <si>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</si>
  <si>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</si>
  <si>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</si>
  <si>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</si>
  <si>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</si>
  <si>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</si>
  <si>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</si>
  <si>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</si>
  <si>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</si>
  <si>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</si>
  <si>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</si>
  <si>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</si>
  <si>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</si>
  <si>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</si>
  <si>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</si>
  <si>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</si>
  <si>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</si>
  <si>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</si>
  <si>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</si>
  <si>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</si>
  <si>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</si>
  <si>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</si>
  <si>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</si>
  <si>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</si>
  <si>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</si>
  <si>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</si>
  <si>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</si>
  <si>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</si>
  <si>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</si>
  <si>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</si>
  <si>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</si>
  <si>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</si>
  <si>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</si>
  <si>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</si>
  <si>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</si>
  <si>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</si>
  <si>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</si>
  <si>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</si>
  <si>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</si>
  <si>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</si>
  <si>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</si>
  <si>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</si>
  <si>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</si>
  <si>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</si>
  <si>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</si>
  <si>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</si>
  <si>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</si>
  <si>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</si>
  <si>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</si>
  <si>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</si>
  <si>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</si>
  <si>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</si>
  <si>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</si>
  <si>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</si>
  <si>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</si>
  <si>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</si>
  <si>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</si>
  <si>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</si>
  <si>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</si>
  <si>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</si>
  <si>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</si>
  <si>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</si>
  <si>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</si>
  <si>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</si>
  <si>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</si>
  <si>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</si>
  <si>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</si>
  <si>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</si>
  <si>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</si>
  <si>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</si>
  <si>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</si>
  <si>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</si>
  <si>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</si>
  <si>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</si>
  <si>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</si>
  <si>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</si>
  <si>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</si>
  <si>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</si>
  <si>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</si>
  <si>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</si>
  <si>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</si>
  <si>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</si>
  <si>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</si>
  <si>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</si>
  <si>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</si>
  <si>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</si>
  <si>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</si>
  <si>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</si>
  <si>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</si>
  <si>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</si>
  <si>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</si>
  <si>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</si>
  <si>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</si>
  <si>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</si>
  <si>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</si>
  <si>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</si>
  <si>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</si>
  <si>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</si>
  <si>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</si>
  <si>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</si>
  <si>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</si>
  <si>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</si>
  <si>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</si>
  <si>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</si>
  <si>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</si>
  <si>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</si>
  <si>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</si>
  <si>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</si>
  <si>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</si>
  <si>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</si>
  <si>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</si>
  <si>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</si>
  <si>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</si>
  <si>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</si>
  <si>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</si>
  <si>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</si>
  <si>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</si>
  <si>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</si>
  <si>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</si>
  <si>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</si>
  <si>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</si>
  <si>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</si>
  <si>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</si>
  <si>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</si>
  <si>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</si>
  <si>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</si>
  <si>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</si>
  <si>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</si>
  <si>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</si>
  <si>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</si>
  <si>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</si>
  <si>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</si>
  <si>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</si>
  <si>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</si>
  <si>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</si>
  <si>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</si>
  <si>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</si>
  <si>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</si>
  <si>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</si>
  <si>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</si>
  <si>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</si>
  <si>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</si>
  <si>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</si>
  <si>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</si>
  <si>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</si>
  <si>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</si>
  <si>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</si>
  <si>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</si>
  <si>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</si>
  <si>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</si>
  <si>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</si>
  <si>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</si>
  <si>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</si>
  <si>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</si>
  <si>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</si>
  <si>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</si>
  <si>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</si>
  <si>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</si>
  <si>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</si>
  <si>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</si>
  <si>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</si>
  <si>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</si>
  <si>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</si>
  <si>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</si>
  <si>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</si>
  <si>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</si>
  <si>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</si>
  <si>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</si>
  <si>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</si>
  <si>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</si>
  <si>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</si>
  <si>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</si>
  <si>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</si>
  <si>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</si>
  <si>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</si>
  <si>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</si>
  <si>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</si>
  <si>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</si>
  <si>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</si>
  <si>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</si>
  <si>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</si>
  <si>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</si>
  <si>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</si>
  <si>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</si>
  <si>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</si>
  <si>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</si>
  <si>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</si>
  <si>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</si>
  <si>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</si>
  <si>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</si>
  <si>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</si>
  <si>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</si>
  <si>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</si>
  <si>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</si>
  <si>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</si>
  <si>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</si>
  <si>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</si>
  <si>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</si>
  <si>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</si>
  <si>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</si>
  <si>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</si>
  <si>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</si>
  <si>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</si>
  <si>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</si>
  <si>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</si>
  <si>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</si>
  <si>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</si>
  <si>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</si>
  <si>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</si>
  <si>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</si>
  <si>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</si>
  <si>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</si>
  <si>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</si>
  <si>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</si>
  <si>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</si>
  <si>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</si>
  <si>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</si>
  <si>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</si>
  <si>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</si>
  <si>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</si>
  <si>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</si>
  <si>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</si>
  <si>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</si>
  <si>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</si>
  <si>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</si>
  <si>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</si>
  <si>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</si>
  <si>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</si>
  <si>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</si>
  <si>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</si>
  <si>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</si>
  <si>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</si>
  <si>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</si>
  <si>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</si>
  <si>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</si>
  <si>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</si>
  <si>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</si>
  <si>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</si>
  <si>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</si>
  <si>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</si>
  <si>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</si>
  <si>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</si>
  <si>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</si>
  <si>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</si>
  <si>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</si>
  <si>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</si>
  <si>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</si>
  <si>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</si>
  <si>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</si>
  <si>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</si>
  <si>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</si>
  <si>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</si>
  <si>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</si>
  <si>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</si>
  <si>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</si>
  <si>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</si>
  <si>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</si>
  <si>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</si>
  <si>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</si>
  <si>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</si>
  <si>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</si>
  <si>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</si>
  <si>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</si>
  <si>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</si>
  <si>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</si>
  <si>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</si>
  <si>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</si>
  <si>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</si>
  <si>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</si>
  <si>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</si>
  <si>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</si>
  <si>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</si>
  <si>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</si>
  <si>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</si>
  <si>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</si>
  <si>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</si>
  <si>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</si>
  <si>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</si>
  <si>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</si>
  <si>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</si>
  <si>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</si>
  <si>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</si>
  <si>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</si>
  <si>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</si>
  <si>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</si>
  <si>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</si>
  <si>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</si>
  <si>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</si>
  <si>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</si>
  <si>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</si>
  <si>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</si>
  <si>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</si>
  <si>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</si>
  <si>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</si>
  <si>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</si>
  <si>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</si>
  <si>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</si>
  <si>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</si>
  <si>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</si>
  <si>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</si>
  <si>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</si>
  <si>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</si>
  <si>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</si>
  <si>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</si>
  <si>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</si>
  <si>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</si>
  <si>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</si>
  <si>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</si>
  <si>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</si>
  <si>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</si>
  <si>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</si>
  <si>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</si>
  <si>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</si>
  <si>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</si>
  <si>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</si>
  <si>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</si>
  <si>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</si>
  <si>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</si>
  <si>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</si>
  <si>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</si>
  <si>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</si>
  <si>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</si>
  <si>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</si>
  <si>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</si>
  <si>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</si>
  <si>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</si>
  <si>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</si>
  <si>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</si>
  <si>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</si>
  <si>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</si>
  <si>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</si>
  <si>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</si>
  <si>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</si>
  <si>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</si>
  <si>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</si>
  <si>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</si>
  <si>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</si>
  <si>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</si>
  <si>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</si>
  <si>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</si>
  <si>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</si>
  <si>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</si>
  <si>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</si>
  <si>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</si>
  <si>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</si>
  <si>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</si>
  <si>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</si>
  <si>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</si>
  <si>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</si>
  <si>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</si>
  <si>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</si>
  <si>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</si>
  <si>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</si>
  <si>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</si>
  <si>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</si>
  <si>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</si>
  <si>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</si>
  <si>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</si>
  <si>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</si>
  <si>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</si>
  <si>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</si>
  <si>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</si>
  <si>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</si>
  <si>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</si>
  <si>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</si>
  <si>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</si>
  <si>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</si>
  <si>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</si>
  <si>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</si>
  <si>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</si>
  <si>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</si>
  <si>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</si>
  <si>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</si>
  <si>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</si>
  <si>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</si>
  <si>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</si>
  <si>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</si>
  <si>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</si>
  <si>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</si>
  <si>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</si>
  <si>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</si>
  <si>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</si>
  <si>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</si>
  <si>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</si>
  <si>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</si>
  <si>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</si>
  <si>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</si>
  <si>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</si>
  <si>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</si>
  <si>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</si>
  <si>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</si>
  <si>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</si>
  <si>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</si>
  <si>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</si>
  <si>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</si>
  <si>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</si>
  <si>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</si>
  <si>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</si>
  <si>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</si>
  <si>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</si>
  <si>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</si>
  <si>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</si>
  <si>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</si>
  <si>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</si>
  <si>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</si>
  <si>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</si>
  <si>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</si>
  <si>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</si>
  <si>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</si>
  <si>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</si>
  <si>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</si>
  <si>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</si>
  <si>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</si>
  <si>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</si>
  <si>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</si>
  <si>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</si>
  <si>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</si>
  <si>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</si>
  <si>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</si>
  <si>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</si>
  <si>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</si>
  <si>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</si>
  <si>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</si>
  <si>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</si>
  <si>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</si>
  <si>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</si>
  <si>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</si>
  <si>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</si>
  <si>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</si>
  <si>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</si>
  <si>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</si>
  <si>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</si>
  <si>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</si>
  <si>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</si>
  <si>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</si>
  <si>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</si>
  <si>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</si>
  <si>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</si>
  <si>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</si>
  <si>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</si>
  <si>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</si>
  <si>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</si>
  <si>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</si>
  <si>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</si>
  <si>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</si>
  <si>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</si>
  <si>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</si>
  <si>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</si>
  <si>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</si>
  <si>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</si>
  <si>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</si>
  <si>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</si>
  <si>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</si>
  <si>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</si>
  <si>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</si>
  <si>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</si>
  <si>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</si>
  <si>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</si>
  <si>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</si>
  <si>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</si>
  <si>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</si>
  <si>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</si>
  <si>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</si>
  <si>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</si>
  <si>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</si>
  <si>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</si>
  <si>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</si>
  <si>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</si>
  <si>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</si>
  <si>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</si>
  <si>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</si>
  <si>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</si>
  <si>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</si>
  <si>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</si>
  <si>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</si>
  <si>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</si>
  <si>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</si>
  <si>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</si>
  <si>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</si>
  <si>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</si>
  <si>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</si>
  <si>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</si>
  <si>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</si>
  <si>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</si>
  <si>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</si>
  <si>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</si>
  <si>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</si>
  <si>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</si>
  <si>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</si>
  <si>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</si>
  <si>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</si>
  <si>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</si>
  <si>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</si>
  <si>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</si>
  <si>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</si>
  <si>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</si>
  <si>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</si>
  <si>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</si>
  <si>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</si>
  <si>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</si>
  <si>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</si>
  <si>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</si>
  <si>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</si>
  <si>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</si>
  <si>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</si>
  <si>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</si>
  <si>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</si>
  <si>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</si>
  <si>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</si>
  <si>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</si>
  <si>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</si>
  <si>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</si>
  <si>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</si>
  <si>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</si>
  <si>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</si>
  <si>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</si>
  <si>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</si>
  <si>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</si>
  <si>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</si>
  <si>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</si>
  <si>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</si>
  <si>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</si>
  <si>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</si>
  <si>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</si>
  <si>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</si>
  <si>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</si>
  <si>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</si>
  <si>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</si>
  <si>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</si>
  <si>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</si>
  <si>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</si>
  <si>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</si>
  <si>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</si>
  <si>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</si>
  <si>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</si>
  <si>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</si>
  <si>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</si>
  <si>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</si>
  <si>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</si>
  <si>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</si>
  <si>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</si>
  <si>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</si>
  <si>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</si>
  <si>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</si>
  <si>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</si>
  <si>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</si>
  <si>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</si>
  <si>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</si>
  <si>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</si>
  <si>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</si>
  <si>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</si>
  <si>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</si>
  <si>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</si>
  <si>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</si>
  <si>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</si>
  <si>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</si>
  <si>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</si>
  <si>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</si>
  <si>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</si>
  <si>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</si>
  <si>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</si>
  <si>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</si>
  <si>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</si>
  <si>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</si>
  <si>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</si>
  <si>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</si>
  <si>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</si>
  <si>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</si>
  <si>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</si>
  <si>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</si>
  <si>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</si>
  <si>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</si>
  <si>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</si>
  <si>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</si>
  <si>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</si>
  <si>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</si>
  <si>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</si>
  <si>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</si>
  <si>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</si>
  <si>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</si>
  <si>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</si>
  <si>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</si>
  <si>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</si>
  <si>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</si>
  <si>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</si>
  <si>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</si>
  <si>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</si>
  <si>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</si>
  <si>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</si>
  <si>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</si>
  <si>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</si>
  <si>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</si>
  <si>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</si>
  <si>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</si>
  <si>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</si>
  <si>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</si>
  <si>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</si>
  <si>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</si>
  <si>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</si>
  <si>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</si>
  <si>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</si>
  <si>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</si>
  <si>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</si>
  <si>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</si>
  <si>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</si>
  <si>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</si>
  <si>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</si>
  <si>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</si>
  <si>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</si>
  <si>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</si>
  <si>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</si>
  <si>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</si>
  <si>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</si>
  <si>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</si>
  <si>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</si>
  <si>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</si>
  <si>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</si>
  <si>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</si>
  <si>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</si>
  <si>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</si>
  <si>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</si>
  <si>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</si>
  <si>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</si>
  <si>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</si>
  <si>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</si>
  <si>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</si>
  <si>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</si>
  <si>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</si>
  <si>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</si>
  <si>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</si>
  <si>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</si>
  <si>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</si>
  <si>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</si>
  <si>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</si>
  <si>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</si>
  <si>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</si>
  <si>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</si>
  <si>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</si>
  <si>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</si>
  <si>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</si>
  <si>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</si>
  <si>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</si>
  <si>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</si>
  <si>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</si>
  <si>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</si>
  <si>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</si>
  <si>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</si>
  <si>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</si>
  <si>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</si>
  <si>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</si>
  <si>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</si>
  <si>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</si>
  <si>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</si>
  <si>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</si>
  <si>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</si>
  <si>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</si>
  <si>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</si>
  <si>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</si>
  <si>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</si>
  <si>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</si>
  <si>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</si>
  <si>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</si>
  <si>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</si>
  <si>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</si>
  <si>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</si>
  <si>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</si>
  <si>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</si>
  <si>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</si>
  <si>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</si>
  <si>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</si>
  <si>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</si>
  <si>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</si>
  <si>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</si>
  <si>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</si>
  <si>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</si>
  <si>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</si>
  <si>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</si>
  <si>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</si>
  <si>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</si>
  <si>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</si>
  <si>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</si>
  <si>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</si>
  <si>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</si>
  <si>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</si>
  <si>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</si>
  <si>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</si>
  <si>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</si>
  <si>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</si>
  <si>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</si>
  <si>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</si>
  <si>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</si>
  <si>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</si>
  <si>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</si>
  <si>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</si>
  <si>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</si>
  <si>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</si>
  <si>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</si>
  <si>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</si>
  <si>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</si>
  <si>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</si>
  <si>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</si>
  <si>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</si>
  <si>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</si>
  <si>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</si>
  <si>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</si>
  <si>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</si>
  <si>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</si>
  <si>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</si>
  <si>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</si>
  <si>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</si>
  <si>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</si>
  <si>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</si>
  <si>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</si>
  <si>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</si>
  <si>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</si>
  <si>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</si>
  <si>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</si>
  <si>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</si>
  <si>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</si>
  <si>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</si>
  <si>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</si>
  <si>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</si>
  <si>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</si>
  <si>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</si>
  <si>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</si>
  <si>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</si>
  <si>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</si>
  <si>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</si>
  <si>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</si>
  <si>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</si>
  <si>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</si>
  <si>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</si>
  <si>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</si>
  <si>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</si>
  <si>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</si>
  <si>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</si>
  <si>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</si>
  <si>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</si>
  <si>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</si>
  <si>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</si>
  <si>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</si>
  <si>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</si>
  <si>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</si>
  <si>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</si>
  <si>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</si>
  <si>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</si>
  <si>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</si>
  <si>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</si>
  <si>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</si>
  <si>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</si>
  <si>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</si>
  <si>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</si>
  <si>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</si>
  <si>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</si>
  <si>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</si>
  <si>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</si>
  <si>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</si>
  <si>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</si>
  <si>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</si>
  <si>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</si>
  <si>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</si>
  <si>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</si>
  <si>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</si>
  <si>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</si>
  <si>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</si>
  <si>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</si>
  <si>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</si>
  <si>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</si>
  <si>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</si>
  <si>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</si>
  <si>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</si>
  <si>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</si>
  <si>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</si>
  <si>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</si>
  <si>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</si>
  <si>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</si>
  <si>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</si>
  <si>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</si>
  <si>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</si>
  <si>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</si>
  <si>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</si>
  <si>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</si>
  <si>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</si>
  <si>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</si>
  <si>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</si>
  <si>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</si>
  <si>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</si>
  <si>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</si>
  <si>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</si>
  <si>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</si>
  <si>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</si>
  <si>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</si>
  <si>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</si>
  <si>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</si>
  <si>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</si>
  <si>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</si>
  <si>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</si>
  <si>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</si>
  <si>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</si>
  <si>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</si>
  <si>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</si>
  <si>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</si>
  <si>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</si>
  <si>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</si>
  <si>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</si>
  <si>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</si>
  <si>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</si>
  <si>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</si>
  <si>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</si>
  <si>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</si>
  <si>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</si>
  <si>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</si>
  <si>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</si>
  <si>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</si>
  <si>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</si>
  <si>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</si>
  <si>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</si>
  <si>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</si>
  <si>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</si>
  <si>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</si>
  <si>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</si>
  <si>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</si>
  <si>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</si>
  <si>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</si>
  <si>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</si>
  <si>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</si>
  <si>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</si>
  <si>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</si>
  <si>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</si>
  <si>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</si>
  <si>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</si>
  <si>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</si>
  <si>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</si>
  <si>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</si>
  <si>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</si>
  <si>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</si>
  <si>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</si>
  <si>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</si>
  <si>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</si>
  <si>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</si>
  <si>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</si>
  <si>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</si>
  <si>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</si>
  <si>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</si>
  <si>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</si>
  <si>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</si>
  <si>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</si>
  <si>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</si>
  <si>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</si>
  <si>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</si>
  <si>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</si>
  <si>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</si>
  <si>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</si>
  <si>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</si>
  <si>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</si>
  <si>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</si>
  <si>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</si>
  <si>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</si>
  <si>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</si>
  <si>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</si>
  <si>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</si>
  <si>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</si>
  <si>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</si>
  <si>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</si>
  <si>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</si>
  <si>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</si>
  <si>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</si>
  <si>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</si>
  <si>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</si>
  <si>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</si>
  <si>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</si>
  <si>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</si>
  <si>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</si>
  <si>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</si>
  <si>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</si>
  <si>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</si>
  <si>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</si>
  <si>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</si>
  <si>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</si>
  <si>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</si>
  <si>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</si>
  <si>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</si>
  <si>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</si>
  <si>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</si>
  <si>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</si>
  <si>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</si>
  <si>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</si>
  <si>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</si>
  <si>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</si>
  <si>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</si>
  <si>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</si>
  <si>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</si>
  <si>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</si>
  <si>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</si>
  <si>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</si>
  <si>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</si>
  <si>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</si>
  <si>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</si>
  <si>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</si>
  <si>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</si>
  <si>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</si>
  <si>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</si>
  <si>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</si>
  <si>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</si>
  <si>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</si>
  <si>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</si>
  <si>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</si>
  <si>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</si>
  <si>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</si>
  <si>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</si>
  <si>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</si>
  <si>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</si>
  <si>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</si>
  <si>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</si>
  <si>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</si>
  <si>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</si>
  <si>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</si>
  <si>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</si>
  <si>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</si>
  <si>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</si>
  <si>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</si>
  <si>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</si>
  <si>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</si>
  <si>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</si>
  <si>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</si>
  <si>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</si>
  <si>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</si>
  <si>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</si>
  <si>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</si>
  <si>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</si>
  <si>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</si>
  <si>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</si>
  <si>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</si>
  <si>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</si>
  <si>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</si>
  <si>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</si>
  <si>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</si>
  <si>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</si>
  <si>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</si>
  <si>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</si>
  <si>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</si>
  <si>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</si>
  <si>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</si>
  <si>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</si>
  <si>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</si>
  <si>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</si>
  <si>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</si>
  <si>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</si>
  <si>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</si>
  <si>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</si>
  <si>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</si>
  <si>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</si>
  <si>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</si>
  <si>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</si>
  <si>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</si>
  <si>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</si>
  <si>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</si>
  <si>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</si>
  <si>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</si>
  <si>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</si>
  <si>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</si>
  <si>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</si>
  <si>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</si>
  <si>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</si>
  <si>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</si>
  <si>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</si>
  <si>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</si>
  <si>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</si>
  <si>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</si>
  <si>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</si>
  <si>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</si>
  <si>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</si>
  <si>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</si>
  <si>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</si>
  <si>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</si>
  <si>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</si>
  <si>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</si>
  <si>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</si>
  <si>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</si>
  <si>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</si>
  <si>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</si>
  <si>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</si>
  <si>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</si>
  <si>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</si>
  <si>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</si>
  <si>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</si>
  <si>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</si>
  <si>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</si>
  <si>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</si>
  <si>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</si>
  <si>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</si>
  <si>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</si>
  <si>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</si>
  <si>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</si>
  <si>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</si>
  <si>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</si>
  <si>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</si>
  <si>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</si>
  <si>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</si>
  <si>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</si>
  <si>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</si>
  <si>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</si>
  <si>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</si>
  <si>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</si>
  <si>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</si>
  <si>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</si>
  <si>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</si>
  <si>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</si>
  <si>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</si>
  <si>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</si>
  <si>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</si>
  <si>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</si>
  <si>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</si>
  <si>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</si>
  <si>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</si>
  <si>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</si>
  <si>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</si>
  <si>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</si>
  <si>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</si>
  <si>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</si>
  <si>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</si>
  <si>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</si>
  <si>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</si>
  <si>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</si>
  <si>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</si>
  <si>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</si>
  <si>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</si>
  <si>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</si>
  <si>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</si>
  <si>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</si>
  <si>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</si>
  <si>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</si>
  <si>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</si>
  <si>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</si>
  <si>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</si>
  <si>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</si>
  <si>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</si>
  <si>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</si>
  <si>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</si>
  <si>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</si>
  <si>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</si>
  <si>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</si>
  <si>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</si>
  <si>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</si>
  <si>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</si>
  <si>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</si>
  <si>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</si>
  <si>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</si>
  <si>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</si>
  <si>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</si>
  <si>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</si>
  <si>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</si>
  <si>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</si>
  <si>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</si>
  <si>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</si>
  <si>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</si>
  <si>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</si>
  <si>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</si>
  <si>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</si>
  <si>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</si>
  <si>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</si>
  <si>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</si>
  <si>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</si>
  <si>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</si>
  <si>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</si>
  <si>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</si>
  <si>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</si>
  <si>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</si>
  <si>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</si>
  <si>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</si>
  <si>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</si>
  <si>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</si>
  <si>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</si>
  <si>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</si>
  <si>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</si>
  <si>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</si>
  <si>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</si>
  <si>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</si>
  <si>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</si>
  <si>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</si>
  <si>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</si>
  <si>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</si>
  <si>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</si>
  <si>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</si>
  <si>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</si>
  <si>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</si>
  <si>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</si>
  <si>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</si>
  <si>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</si>
  <si>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</si>
  <si>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</si>
  <si>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</si>
  <si>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</si>
  <si>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</si>
  <si>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</si>
  <si>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</si>
  <si>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</si>
  <si>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</si>
  <si>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</si>
  <si>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</si>
  <si>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</si>
  <si>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</si>
  <si>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</si>
  <si>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</si>
  <si>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</si>
  <si>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</si>
  <si>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</si>
  <si>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</si>
  <si>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</si>
  <si>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</si>
  <si>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</si>
  <si>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</si>
  <si>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</si>
  <si>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</si>
  <si>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</si>
  <si>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</si>
  <si>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</si>
  <si>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</si>
  <si>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</si>
  <si>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</si>
  <si>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</si>
  <si>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</si>
  <si>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</si>
  <si>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</si>
  <si>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</si>
  <si>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</si>
  <si>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</si>
  <si>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</si>
  <si>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</si>
  <si>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</si>
  <si>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</si>
  <si>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</si>
  <si>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</si>
  <si>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</si>
  <si>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</si>
  <si>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</si>
  <si>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</si>
  <si>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</si>
  <si>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</si>
  <si>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</si>
  <si>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</si>
  <si>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</si>
  <si>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</si>
  <si>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</si>
  <si>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</si>
  <si>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</si>
  <si>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</si>
  <si>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</si>
  <si>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</si>
  <si>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</si>
  <si>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</si>
  <si>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</si>
  <si>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</si>
  <si>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</si>
  <si>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</si>
  <si>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</si>
  <si>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</si>
  <si>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</si>
  <si>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</si>
  <si>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</si>
  <si>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</si>
  <si>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</si>
  <si>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</si>
  <si>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</si>
  <si>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</si>
  <si>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</si>
  <si>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</si>
  <si>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</si>
  <si>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</si>
  <si>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</si>
  <si>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</si>
  <si>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</si>
  <si>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</si>
  <si>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</si>
  <si>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</si>
  <si>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</si>
  <si>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</si>
  <si>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</si>
  <si>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</si>
  <si>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</si>
  <si>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</si>
  <si>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</si>
  <si>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</si>
  <si>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</si>
  <si>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</si>
  <si>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</si>
  <si>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</si>
  <si>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</si>
  <si>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</si>
  <si>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</si>
  <si>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</si>
  <si>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</si>
  <si>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</si>
  <si>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</si>
  <si>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</si>
  <si>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</si>
  <si>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</si>
  <si>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</si>
  <si>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</si>
  <si>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</si>
  <si>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</si>
  <si>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</si>
  <si>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</si>
  <si>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</si>
  <si>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</si>
  <si>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</si>
  <si>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</si>
  <si>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</si>
  <si>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</si>
  <si>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</si>
  <si>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</si>
  <si>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</si>
  <si>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</si>
  <si>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</si>
  <si>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</si>
  <si>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</si>
  <si>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</si>
  <si>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</si>
  <si>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</si>
  <si>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</si>
  <si>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</si>
  <si>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</si>
  <si>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</si>
  <si>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</si>
  <si>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</si>
  <si>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</si>
  <si>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</si>
  <si>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</si>
  <si>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</si>
  <si>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</si>
  <si>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</si>
  <si>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</si>
  <si>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</si>
  <si>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</si>
  <si>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</si>
  <si>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</si>
  <si>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</si>
  <si>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</si>
  <si>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</si>
  <si>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</si>
  <si>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</si>
  <si>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</si>
  <si>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</si>
  <si>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</si>
  <si>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</si>
  <si>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</si>
  <si>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</si>
  <si>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</si>
  <si>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</si>
  <si>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</si>
  <si>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</si>
  <si>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</si>
  <si>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</si>
  <si>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</si>
  <si>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</si>
  <si>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</si>
  <si>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</si>
  <si>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</si>
  <si>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</si>
  <si>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</si>
  <si>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</si>
  <si>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</si>
  <si>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</si>
  <si>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</si>
  <si>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</si>
  <si>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</si>
  <si>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</si>
  <si>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</si>
  <si>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</si>
  <si>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</si>
  <si>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</si>
  <si>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</si>
  <si>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</si>
  <si>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</si>
  <si>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</si>
  <si>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</si>
  <si>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</si>
  <si>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</si>
  <si>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</si>
  <si>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</si>
  <si>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</si>
  <si>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</si>
  <si>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</si>
  <si>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</si>
  <si>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</si>
  <si>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</si>
  <si>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</si>
  <si>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</si>
  <si>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</si>
  <si>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</si>
  <si>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</si>
  <si>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</si>
  <si>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</si>
  <si>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</si>
  <si>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</si>
  <si>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</si>
  <si>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</si>
  <si>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</si>
  <si>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</si>
  <si>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</si>
  <si>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</si>
  <si>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</si>
  <si>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</si>
  <si>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</si>
  <si>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</si>
  <si>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</si>
  <si>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</si>
  <si>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</si>
  <si>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</si>
  <si>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</si>
  <si>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</si>
  <si>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</si>
  <si>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</si>
  <si>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</si>
  <si>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</si>
  <si>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</si>
  <si>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</si>
  <si>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</si>
  <si>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</si>
  <si>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</si>
  <si>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</si>
  <si>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</si>
  <si>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</si>
  <si>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</si>
  <si>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</si>
  <si>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</si>
  <si>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</si>
  <si>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</si>
  <si>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</si>
  <si>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</si>
  <si>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</si>
  <si>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</si>
  <si>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</si>
  <si>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</si>
  <si>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</si>
  <si>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</si>
  <si>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</si>
  <si>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</si>
  <si>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</si>
  <si>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</si>
  <si>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</si>
  <si>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</si>
  <si>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</si>
  <si>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</si>
  <si>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</si>
  <si>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</si>
  <si>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</si>
  <si>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</si>
  <si>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</si>
  <si>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</si>
  <si>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</si>
  <si>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</si>
  <si>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</si>
  <si>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</si>
  <si>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</si>
  <si>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</si>
  <si>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</si>
  <si>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</si>
  <si>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</si>
  <si>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</si>
  <si>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</si>
  <si>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</si>
  <si>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</si>
  <si>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</si>
  <si>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</si>
  <si>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</si>
  <si>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</si>
  <si>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</si>
  <si>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</si>
  <si>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</si>
  <si>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</si>
  <si>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</si>
  <si>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</si>
  <si>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</si>
  <si>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</si>
  <si>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</si>
  <si>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</si>
  <si>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</si>
  <si>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</si>
  <si>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</si>
  <si>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</si>
  <si>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</si>
  <si>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</si>
  <si>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</si>
  <si>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</si>
  <si>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</si>
  <si>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</si>
  <si>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</si>
  <si>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</si>
  <si>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</si>
  <si>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</si>
  <si>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</si>
  <si>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</si>
  <si>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</si>
  <si>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</si>
  <si>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</si>
  <si>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</si>
  <si>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</si>
  <si>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</si>
  <si>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</si>
  <si>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</si>
  <si>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</si>
  <si>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</si>
  <si>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</si>
  <si>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</si>
  <si>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</si>
  <si>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</si>
  <si>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</si>
  <si>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</si>
  <si>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</si>
  <si>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</si>
  <si>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</si>
  <si>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</si>
  <si>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</si>
  <si>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</si>
  <si>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</si>
  <si>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</si>
  <si>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</si>
  <si>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</si>
  <si>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</si>
  <si>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</si>
  <si>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</si>
  <si>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</si>
  <si>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</si>
  <si>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</si>
  <si>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</si>
  <si>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</si>
  <si>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</si>
  <si>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</si>
  <si>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</si>
  <si>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</si>
  <si>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</si>
  <si>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</si>
  <si>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</si>
  <si>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</si>
  <si>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</si>
  <si>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</si>
  <si>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</si>
  <si>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</si>
  <si>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</si>
  <si>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</si>
  <si>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</si>
  <si>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</si>
  <si>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</si>
  <si>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</si>
  <si>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</si>
  <si>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</si>
  <si>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</si>
  <si>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</si>
  <si>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</si>
  <si>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</si>
  <si>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</si>
  <si>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</si>
  <si>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</si>
  <si>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</si>
  <si>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</si>
  <si>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</si>
  <si>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</si>
  <si>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</si>
  <si>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</si>
  <si>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</si>
  <si>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</si>
  <si>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</si>
  <si>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</si>
  <si>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</si>
  <si>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</si>
  <si>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</si>
  <si>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</si>
  <si>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</si>
  <si>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</si>
  <si>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</si>
  <si>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</si>
  <si>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</si>
  <si>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</si>
  <si>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</si>
  <si>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</si>
  <si>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</si>
  <si>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</si>
  <si>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</si>
  <si>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</si>
  <si>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</si>
  <si>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</si>
  <si>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</si>
  <si>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</si>
  <si>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</si>
  <si>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</si>
  <si>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</si>
  <si>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</si>
  <si>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</si>
  <si>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</si>
  <si>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</si>
  <si>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</si>
  <si>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</si>
  <si>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</si>
  <si>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</si>
  <si>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</si>
  <si>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</si>
  <si>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</si>
  <si>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</si>
  <si>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</si>
  <si>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</si>
  <si>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</si>
  <si>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</si>
  <si>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</si>
  <si>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</si>
  <si>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</si>
  <si>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</si>
  <si>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</si>
  <si>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</si>
  <si>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</si>
  <si>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</si>
  <si>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</si>
  <si>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</si>
  <si>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</si>
  <si>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</si>
  <si>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</si>
  <si>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</si>
  <si>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</si>
  <si>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</si>
  <si>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</si>
  <si>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</si>
  <si>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</si>
  <si>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</si>
  <si>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</si>
  <si>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</si>
  <si>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</si>
  <si>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</si>
  <si>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</si>
  <si>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</si>
  <si>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</si>
  <si>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</si>
  <si>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</si>
  <si>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</si>
  <si>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</si>
  <si>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</si>
  <si>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</si>
  <si>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</si>
  <si>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</si>
  <si>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</si>
  <si>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</si>
  <si>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</si>
  <si>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</si>
  <si>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</si>
  <si>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</si>
  <si>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</si>
  <si>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</si>
  <si>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</si>
  <si>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</si>
  <si>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</si>
  <si>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</si>
  <si>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</si>
  <si>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</si>
  <si>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</si>
  <si>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</si>
  <si>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</si>
  <si>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</si>
  <si>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</si>
  <si>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</si>
  <si>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</si>
  <si>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</si>
  <si>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</si>
  <si>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</si>
  <si>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</si>
  <si>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</si>
  <si>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</si>
  <si>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</si>
  <si>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</si>
  <si>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</si>
  <si>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</si>
  <si>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</si>
  <si>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</si>
  <si>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</si>
  <si>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</si>
  <si>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</si>
  <si>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</si>
  <si>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</si>
  <si>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</si>
  <si>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</si>
  <si>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</si>
  <si>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</si>
  <si>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</si>
  <si>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</si>
  <si>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</si>
  <si>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</si>
  <si>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</si>
  <si>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</si>
  <si>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</si>
  <si>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</si>
  <si>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</si>
  <si>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</si>
  <si>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</si>
  <si>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</si>
  <si>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</si>
  <si>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</si>
  <si>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</si>
  <si>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</si>
  <si>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</si>
  <si>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</si>
  <si>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</si>
  <si>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</si>
  <si>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</si>
  <si>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</si>
  <si>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</si>
  <si>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</si>
  <si>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</si>
  <si>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</si>
  <si>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</si>
  <si>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</si>
  <si>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</si>
  <si>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</si>
  <si>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</si>
  <si>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</si>
  <si>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</si>
  <si>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</si>
  <si>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</si>
  <si>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</si>
  <si>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</si>
  <si>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</si>
  <si>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</si>
  <si>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</si>
  <si>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</si>
  <si>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</si>
  <si>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</si>
  <si>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</si>
  <si>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</si>
  <si>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</si>
  <si>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</si>
  <si>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</si>
  <si>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</si>
  <si>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</si>
  <si>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</si>
  <si>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</si>
  <si>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</si>
  <si>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</si>
  <si>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</si>
  <si>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</si>
  <si>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</si>
  <si>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</si>
  <si>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</si>
  <si>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</si>
  <si>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</si>
  <si>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</si>
  <si>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</si>
  <si>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</si>
  <si>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</si>
  <si>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</si>
  <si>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</si>
  <si>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</si>
  <si>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</si>
  <si>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</si>
  <si>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</si>
  <si>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</si>
  <si>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</si>
  <si>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</si>
  <si>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</si>
  <si>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</si>
  <si>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</si>
  <si>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</si>
  <si>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</si>
  <si>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</si>
  <si>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</si>
  <si>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</si>
  <si>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</si>
  <si>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</si>
  <si>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</si>
  <si>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</si>
  <si>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</si>
  <si>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</si>
  <si>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</si>
  <si>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</si>
  <si>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</si>
  <si>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</si>
  <si>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</si>
  <si>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</si>
  <si>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</si>
  <si>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</si>
  <si>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</si>
  <si>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</si>
  <si>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</si>
  <si>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</si>
  <si>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</si>
  <si>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</si>
  <si>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</si>
  <si>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</si>
  <si>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</si>
  <si>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</si>
  <si>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</si>
  <si>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</si>
  <si>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</si>
  <si>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</si>
  <si>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</si>
  <si>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</si>
  <si>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</si>
  <si>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</si>
  <si>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</si>
  <si>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</si>
  <si>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</si>
  <si>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</si>
  <si>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</si>
  <si>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</si>
  <si>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</si>
  <si>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</si>
  <si>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</si>
  <si>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</si>
  <si>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</si>
  <si>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</si>
  <si>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</si>
  <si>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</si>
  <si>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</si>
  <si>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</si>
  <si>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</si>
  <si>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</si>
  <si>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</si>
  <si>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</si>
  <si>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</si>
  <si>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</si>
  <si>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</si>
  <si>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</si>
  <si>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</si>
  <si>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</si>
  <si>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</si>
  <si>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</si>
  <si>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</si>
  <si>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</si>
  <si>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</si>
  <si>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</si>
  <si>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</si>
  <si>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</si>
  <si>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</si>
  <si>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</si>
  <si>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</si>
  <si>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</si>
  <si>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</si>
  <si>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</si>
  <si>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</si>
  <si>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</si>
  <si>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</si>
  <si>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</si>
  <si>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</si>
  <si>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</si>
  <si>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</si>
  <si>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</si>
  <si>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</si>
  <si>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</si>
  <si>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</si>
  <si>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</si>
  <si>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</si>
  <si>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</si>
  <si>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</si>
  <si>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</si>
  <si>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</si>
  <si>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</si>
  <si>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</si>
  <si>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</si>
  <si>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</si>
  <si>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</si>
  <si>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</si>
  <si>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</si>
  <si>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</si>
  <si>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</si>
  <si>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</si>
  <si>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</si>
  <si>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</si>
  <si>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</si>
  <si>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</si>
  <si>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</si>
  <si>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</si>
  <si>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</si>
  <si>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</si>
  <si>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</si>
  <si>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</si>
  <si>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</si>
  <si>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</si>
  <si>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</si>
  <si>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</si>
  <si>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</si>
  <si>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</si>
  <si>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</si>
  <si>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</si>
  <si>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</si>
  <si>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</si>
  <si>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</si>
  <si>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</si>
  <si>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</si>
  <si>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</si>
  <si>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</si>
  <si>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</si>
  <si>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</si>
  <si>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</si>
  <si>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</si>
  <si>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</si>
  <si>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</si>
  <si>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</si>
  <si>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</si>
  <si>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</si>
  <si>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</si>
  <si>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</si>
  <si>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</si>
  <si>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</si>
  <si>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</si>
  <si>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</si>
  <si>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</si>
  <si>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</si>
  <si>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</si>
  <si>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</si>
  <si>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</si>
  <si>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</si>
  <si>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</si>
  <si>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</si>
  <si>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</si>
  <si>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</si>
  <si>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</si>
  <si>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</si>
  <si>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</si>
  <si>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</si>
  <si>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</si>
  <si>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</si>
  <si>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</si>
  <si>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</si>
  <si>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</si>
  <si>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</si>
  <si>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</si>
  <si>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</si>
  <si>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</si>
  <si>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</si>
  <si>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</si>
  <si>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</si>
  <si>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</si>
  <si>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</si>
  <si>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</si>
  <si>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</si>
  <si>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</si>
  <si>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</si>
  <si>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</si>
  <si>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</si>
  <si>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</si>
  <si>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</si>
  <si>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</si>
  <si>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</si>
  <si>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</si>
  <si>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</si>
  <si>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</si>
  <si>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</si>
  <si>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</si>
  <si>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</si>
  <si>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</si>
  <si>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</si>
  <si>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</si>
  <si>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</si>
  <si>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</si>
  <si>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</si>
  <si>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</si>
  <si>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</si>
  <si>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</si>
  <si>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</si>
  <si>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</si>
  <si>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</si>
  <si>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</si>
  <si>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</si>
  <si>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</si>
  <si>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</si>
  <si>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</si>
  <si>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</si>
  <si>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</si>
  <si>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</si>
  <si>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</si>
  <si>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</si>
  <si>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</si>
  <si>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</si>
  <si>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</si>
  <si>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</si>
  <si>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</si>
  <si>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</si>
  <si>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</si>
  <si>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</si>
  <si>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</si>
  <si>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</si>
  <si>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</si>
  <si>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</si>
  <si>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</si>
  <si>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</si>
  <si>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</si>
  <si>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</si>
  <si>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</si>
  <si>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</si>
  <si>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</si>
  <si>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</si>
  <si>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</si>
  <si>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</si>
  <si>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</si>
  <si>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</si>
  <si>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</si>
  <si>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</si>
  <si>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</si>
  <si>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</si>
  <si>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</si>
  <si>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</si>
  <si>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</si>
  <si>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</si>
  <si>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</si>
  <si>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</si>
  <si>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</si>
  <si>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</si>
  <si>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</si>
  <si>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</si>
  <si>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</si>
  <si>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</si>
  <si>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</si>
  <si>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</si>
  <si>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</si>
  <si>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</si>
  <si>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</si>
  <si>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</si>
  <si>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</si>
  <si>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</si>
  <si>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</si>
  <si>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</si>
  <si>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</si>
  <si>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</si>
  <si>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</si>
  <si>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</si>
  <si>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</si>
  <si>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</si>
  <si>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</si>
  <si>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</si>
  <si>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</si>
  <si>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</si>
  <si>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</si>
  <si>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</si>
  <si>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</si>
  <si>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</si>
  <si>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</si>
  <si>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</si>
  <si>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</si>
  <si>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</si>
  <si>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</si>
  <si>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</si>
  <si>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</si>
  <si>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</si>
  <si>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</si>
  <si>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</si>
  <si>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</si>
  <si>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</si>
  <si>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</si>
  <si>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</si>
  <si>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</si>
  <si>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</si>
  <si>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</si>
  <si>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</si>
  <si>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</si>
  <si>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</si>
  <si>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</si>
  <si>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</si>
  <si>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</si>
  <si>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</si>
  <si>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</si>
  <si>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</si>
  <si>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</si>
  <si>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</si>
  <si>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</si>
  <si>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</si>
  <si>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</si>
  <si>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</si>
  <si>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</si>
  <si>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</si>
  <si>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</si>
  <si>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</si>
  <si>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</si>
  <si>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</si>
  <si>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</si>
  <si>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</si>
  <si>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</si>
  <si>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</si>
  <si>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</si>
  <si>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</si>
  <si>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</si>
  <si>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</si>
  <si>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</si>
  <si>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</si>
  <si>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</si>
  <si>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</si>
  <si>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</si>
  <si>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</si>
  <si>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</si>
  <si>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</si>
  <si>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</si>
  <si>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</si>
  <si>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</si>
  <si>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</si>
  <si>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</si>
  <si>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</si>
  <si>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</si>
  <si>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</si>
  <si>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</si>
  <si>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</si>
  <si>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</si>
  <si>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</si>
  <si>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</si>
  <si>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</si>
  <si>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</si>
  <si>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</si>
  <si>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</si>
  <si>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</si>
  <si>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</si>
  <si>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</si>
  <si>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</si>
  <si>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</si>
  <si>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</si>
  <si>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</si>
  <si>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</si>
  <si>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</si>
  <si>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</si>
  <si>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</si>
  <si>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</si>
  <si>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</si>
  <si>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</si>
  <si>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</si>
  <si>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</si>
  <si>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</si>
  <si>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</si>
  <si>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</si>
  <si>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</si>
  <si>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</si>
  <si>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</si>
  <si>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</si>
  <si>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</si>
  <si>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</si>
  <si>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</si>
  <si>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</si>
  <si>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</si>
  <si>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</si>
  <si>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</si>
  <si>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</si>
  <si>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</si>
  <si>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</si>
  <si>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</si>
  <si>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</si>
  <si>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</si>
  <si>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</si>
  <si>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</si>
  <si>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</si>
  <si>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</si>
  <si>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</si>
  <si>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</si>
  <si>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</si>
  <si>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</si>
  <si>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</si>
  <si>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</si>
  <si>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</si>
  <si>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</si>
  <si>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</si>
  <si>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</si>
  <si>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</si>
  <si>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</si>
  <si>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</si>
  <si>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</si>
  <si>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</si>
  <si>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</si>
  <si>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</si>
  <si>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</si>
  <si>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</si>
  <si>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</si>
  <si>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</si>
  <si>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</si>
  <si>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</si>
  <si>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</si>
  <si>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</si>
  <si>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</si>
  <si>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</si>
  <si>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</si>
  <si>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</si>
  <si>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</si>
  <si>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</si>
  <si>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</si>
  <si>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</si>
  <si>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</si>
  <si>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</si>
  <si>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</si>
  <si>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</si>
  <si>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</si>
  <si>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</si>
  <si>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</si>
  <si>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</si>
  <si>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</si>
  <si>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</si>
  <si>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</si>
  <si>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</si>
  <si>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</si>
  <si>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</si>
  <si>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</si>
  <si>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</si>
  <si>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</si>
  <si>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</si>
  <si>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</si>
  <si>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</si>
  <si>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</si>
  <si>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</si>
  <si>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</si>
  <si>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</si>
  <si>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</si>
  <si>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</si>
  <si>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</si>
  <si>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</si>
  <si>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</si>
  <si>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</si>
  <si>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</si>
  <si>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</si>
  <si>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</si>
  <si>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</si>
  <si>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</si>
  <si>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</si>
  <si>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</si>
  <si>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</si>
  <si>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</si>
  <si>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</si>
  <si>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</si>
  <si>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</si>
  <si>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</si>
  <si>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</si>
  <si>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</si>
  <si>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</si>
  <si>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</si>
  <si>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</si>
  <si>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</si>
  <si>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</si>
  <si>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</si>
  <si>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</si>
  <si>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</si>
  <si>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</si>
  <si>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</si>
  <si>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</si>
  <si>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</si>
  <si>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</si>
  <si>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</si>
  <si>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</si>
  <si>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</si>
  <si>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</si>
  <si>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</si>
  <si>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</si>
  <si>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</si>
  <si>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</si>
  <si>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</si>
  <si>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</si>
  <si>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</si>
  <si>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</si>
  <si>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</si>
  <si>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</si>
  <si>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</si>
  <si>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</si>
  <si>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</si>
  <si>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</si>
  <si>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</si>
  <si>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</si>
  <si>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</si>
  <si>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</si>
  <si>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</si>
  <si>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</si>
  <si>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</si>
  <si>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</si>
  <si>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</si>
  <si>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</si>
  <si>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</si>
  <si>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</si>
  <si>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</si>
  <si>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</si>
  <si>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</si>
  <si>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</si>
  <si>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</si>
  <si>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</si>
  <si>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</si>
  <si>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</si>
  <si>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</si>
  <si>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</si>
  <si>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</si>
  <si>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</si>
  <si>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</si>
  <si>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</si>
  <si>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</si>
  <si>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</si>
  <si>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</si>
  <si>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</si>
  <si>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</si>
  <si>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</si>
  <si>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</si>
  <si>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</si>
  <si>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</si>
  <si>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</si>
  <si>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</si>
  <si>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</si>
  <si>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</si>
  <si>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</si>
  <si>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</si>
  <si>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</si>
  <si>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</si>
  <si>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</si>
  <si>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</si>
  <si>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</si>
  <si>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</si>
  <si>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</si>
  <si>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</si>
  <si>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</si>
  <si>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</si>
  <si>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</si>
  <si>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</si>
  <si>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</si>
  <si>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</si>
  <si>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</si>
  <si>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</si>
  <si>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</si>
  <si>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</si>
  <si>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</si>
  <si>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</si>
  <si>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</si>
  <si>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</si>
  <si>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</si>
  <si>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</si>
  <si>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</si>
  <si>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</si>
  <si>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</si>
  <si>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</si>
  <si>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</si>
  <si>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</si>
  <si>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</si>
  <si>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</si>
  <si>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</si>
  <si>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</si>
  <si>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</si>
  <si>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</si>
  <si>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</si>
  <si>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</si>
  <si>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</si>
  <si>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</si>
  <si>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</si>
  <si>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</si>
  <si>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</si>
  <si>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</si>
  <si>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</si>
  <si>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</si>
  <si>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</si>
  <si>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</si>
  <si>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</si>
  <si>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</si>
  <si>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</si>
  <si>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</si>
  <si>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</si>
  <si>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</si>
  <si>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</si>
  <si>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</si>
  <si>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</si>
  <si>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</si>
  <si>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</si>
  <si>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</si>
  <si>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</si>
  <si>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</si>
  <si>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</si>
  <si>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</si>
  <si>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</si>
  <si>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</si>
  <si>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</si>
  <si>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</si>
  <si>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</si>
  <si>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</si>
  <si>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</si>
  <si>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</si>
  <si>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</si>
  <si>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</si>
  <si>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</si>
  <si>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</si>
  <si>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</si>
  <si>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</si>
  <si>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</si>
  <si>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</si>
  <si>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</si>
  <si>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</si>
  <si>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</si>
  <si>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</si>
  <si>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</si>
  <si>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</si>
  <si>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</si>
  <si>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</si>
  <si>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</si>
  <si>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</si>
  <si>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</si>
  <si>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</si>
  <si>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</si>
  <si>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</si>
  <si>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</si>
  <si>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</si>
  <si>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</si>
  <si>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</si>
  <si>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</si>
  <si>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</si>
  <si>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</si>
  <si>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</si>
  <si>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</si>
  <si>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</si>
  <si>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</si>
  <si>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</si>
  <si>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</si>
  <si>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</si>
  <si>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</si>
  <si>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</si>
  <si>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</si>
  <si>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</si>
  <si>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</si>
  <si>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</si>
  <si>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</si>
  <si>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</si>
  <si>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</si>
  <si>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</si>
  <si>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</si>
  <si>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</si>
  <si>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</si>
  <si>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</si>
  <si>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</si>
  <si>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</si>
  <si>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</si>
  <si>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</si>
  <si>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</si>
  <si>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</si>
  <si>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</si>
  <si>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</si>
  <si>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</si>
  <si>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</si>
  <si>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</si>
  <si>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</si>
  <si>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</si>
  <si>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</si>
  <si>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</si>
  <si>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</si>
  <si>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</si>
  <si>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</si>
  <si>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</si>
  <si>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</si>
  <si>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</si>
  <si>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</si>
  <si>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</si>
  <si>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</si>
  <si>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</si>
  <si>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</si>
  <si>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</si>
  <si>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</si>
  <si>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</si>
  <si>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</si>
  <si>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</si>
  <si>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</si>
  <si>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</si>
  <si>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</si>
  <si>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</si>
  <si>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</si>
  <si>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</si>
  <si>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</si>
  <si>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</si>
  <si>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</si>
  <si>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</si>
  <si>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</si>
  <si>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</si>
  <si>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</si>
  <si>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</si>
  <si>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</si>
  <si>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</si>
  <si>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</si>
  <si>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</si>
  <si>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</si>
  <si>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</si>
  <si>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</si>
  <si>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</si>
  <si>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</si>
  <si>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</si>
  <si>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</si>
  <si>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</si>
  <si>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</si>
  <si>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</si>
  <si>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</si>
  <si>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</si>
  <si>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</si>
  <si>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</si>
  <si>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</si>
  <si>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</si>
  <si>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</si>
  <si>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</si>
  <si>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</si>
  <si>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</si>
  <si>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</si>
  <si>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</si>
  <si>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</si>
  <si>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</si>
  <si>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</si>
  <si>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</si>
  <si>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</si>
  <si>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</si>
  <si>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</si>
  <si>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</si>
  <si>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</si>
  <si>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</si>
  <si>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</si>
  <si>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</si>
  <si>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</si>
  <si>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</si>
  <si>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</si>
  <si>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</si>
  <si>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</si>
  <si>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</si>
  <si>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</si>
  <si>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</si>
  <si>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</si>
  <si>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</si>
  <si>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</si>
  <si>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</si>
  <si>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</si>
  <si>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</si>
  <si>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</si>
  <si>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</si>
  <si>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</si>
  <si>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</si>
  <si>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</si>
  <si>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</si>
  <si>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</si>
  <si>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</si>
  <si>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</si>
  <si>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</si>
  <si>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</si>
  <si>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</si>
  <si>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</si>
  <si>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</si>
  <si>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</si>
  <si>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</si>
  <si>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</si>
  <si>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</si>
  <si>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</si>
  <si>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</si>
  <si>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</si>
  <si>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</si>
  <si>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</si>
  <si>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</si>
  <si>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</si>
  <si>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</si>
  <si>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</si>
  <si>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</si>
  <si>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</si>
  <si>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</si>
  <si>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</si>
  <si>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</si>
  <si>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</si>
  <si>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</si>
  <si>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</si>
  <si>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</si>
  <si>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</si>
  <si>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</si>
  <si>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</si>
  <si>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</si>
  <si>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</si>
  <si>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</si>
  <si>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</si>
  <si>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</si>
  <si>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</si>
  <si>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</si>
  <si>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</si>
  <si>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</si>
  <si>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</si>
  <si>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</si>
  <si>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</si>
  <si>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</si>
  <si>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</si>
  <si>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</si>
  <si>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</si>
  <si>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</si>
  <si>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</si>
  <si>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</si>
  <si>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</si>
  <si>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</si>
  <si>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</si>
  <si>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</si>
  <si>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</si>
  <si>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</si>
  <si>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</si>
  <si>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</si>
  <si>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</si>
  <si>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</si>
  <si>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</si>
  <si>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</si>
  <si>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</si>
  <si>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</si>
  <si>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</si>
  <si>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</si>
  <si>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</si>
  <si>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</si>
  <si>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</si>
  <si>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</si>
  <si>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</si>
  <si>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</si>
  <si>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</si>
  <si>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</si>
  <si>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</si>
  <si>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</si>
  <si>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</si>
  <si>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</si>
  <si>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</si>
  <si>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</si>
  <si>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</si>
  <si>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</si>
  <si>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</si>
  <si>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</si>
  <si>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</si>
  <si>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</si>
  <si>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</si>
  <si>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</si>
  <si>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</si>
  <si>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</si>
  <si>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</si>
  <si>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</si>
  <si>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</si>
  <si>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</si>
  <si>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</si>
  <si>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</si>
  <si>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</si>
  <si>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</si>
  <si>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</si>
  <si>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</si>
  <si>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</si>
  <si>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</si>
  <si>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</si>
  <si>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</si>
  <si>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</si>
  <si>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</si>
  <si>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</si>
  <si>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</si>
  <si>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</si>
  <si>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</si>
  <si>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</si>
  <si>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</si>
  <si>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</si>
  <si>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</si>
  <si>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</si>
  <si>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</si>
  <si>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</si>
  <si>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</si>
  <si>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</si>
  <si>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</si>
  <si>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</si>
  <si>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</si>
  <si>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</si>
  <si>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</si>
  <si>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</si>
  <si>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</si>
  <si>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</si>
  <si>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</si>
  <si>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</si>
  <si>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</si>
  <si>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</si>
  <si>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</si>
  <si>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</si>
  <si>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</si>
  <si>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</si>
  <si>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</si>
  <si>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</si>
  <si>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</si>
  <si>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</si>
  <si>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</si>
  <si>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</si>
  <si>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</si>
  <si>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</si>
  <si>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</si>
  <si>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</si>
  <si>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</si>
  <si>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</si>
  <si>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</si>
  <si>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</si>
  <si>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</si>
  <si>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</si>
  <si>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</si>
  <si>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</si>
  <si>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</si>
  <si>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</si>
  <si>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</si>
  <si>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</si>
  <si>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</si>
  <si>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</si>
  <si>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</si>
  <si>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</si>
  <si>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</si>
  <si>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</si>
  <si>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</si>
  <si>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</si>
  <si>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</si>
  <si>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</si>
  <si>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</si>
  <si>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</si>
  <si>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</si>
  <si>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</si>
  <si>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</si>
  <si>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</si>
  <si>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</si>
  <si>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</si>
  <si>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</si>
  <si>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</si>
  <si>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</si>
  <si>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</si>
  <si>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</si>
  <si>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</si>
  <si>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</si>
  <si>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</si>
  <si>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</si>
  <si>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</si>
  <si>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</si>
  <si>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</si>
  <si>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</si>
  <si>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</si>
  <si>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</si>
  <si>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</si>
  <si>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</si>
  <si>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</si>
  <si>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</si>
  <si>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</si>
  <si>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</si>
  <si>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</si>
  <si>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</si>
  <si>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</si>
  <si>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</si>
  <si>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</si>
  <si>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</si>
  <si>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</si>
  <si>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</si>
  <si>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</si>
  <si>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</si>
  <si>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</si>
  <si>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</si>
  <si>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</si>
  <si>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</si>
  <si>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</si>
  <si>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</si>
  <si>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</si>
  <si>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</si>
  <si>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</si>
  <si>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</si>
  <si>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</si>
  <si>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</si>
  <si>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</si>
  <si>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</si>
  <si>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</si>
  <si>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</si>
  <si>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</si>
  <si>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</si>
  <si>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</si>
  <si>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</si>
  <si>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</si>
  <si>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</si>
  <si>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</si>
  <si>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</si>
  <si>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</si>
  <si>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</si>
  <si>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</si>
  <si>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</si>
  <si>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</si>
  <si>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</si>
  <si>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</si>
  <si>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</si>
  <si>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</si>
  <si>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</si>
  <si>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</si>
  <si>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</si>
  <si>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</si>
  <si>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</si>
  <si>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</si>
  <si>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</si>
  <si>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</si>
  <si>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</si>
  <si>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</si>
  <si>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</si>
  <si>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</si>
  <si>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</si>
  <si>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</si>
  <si>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</si>
  <si>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</si>
  <si>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</si>
  <si>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</si>
  <si>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</si>
  <si>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</si>
  <si>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</si>
  <si>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</si>
  <si>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</si>
  <si>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</si>
  <si>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</si>
  <si>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</si>
  <si>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</si>
  <si>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</si>
  <si>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</si>
  <si>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</si>
  <si>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</si>
  <si>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</si>
  <si>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</si>
  <si>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</si>
  <si>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</si>
  <si>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</si>
  <si>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</si>
  <si>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</si>
  <si>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</si>
  <si>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</si>
  <si>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</si>
  <si>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</si>
  <si>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</si>
  <si>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</si>
  <si>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</si>
  <si>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</si>
  <si>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</si>
  <si>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</si>
  <si>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</si>
  <si>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</si>
  <si>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</si>
  <si>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</si>
  <si>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</si>
  <si>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</si>
  <si>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</si>
  <si>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</si>
  <si>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</si>
  <si>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</si>
  <si>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</si>
  <si>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</si>
  <si>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</si>
  <si>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</si>
  <si>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</si>
  <si>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</si>
  <si>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</si>
  <si>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</si>
  <si>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</si>
  <si>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</si>
  <si>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</si>
  <si>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</si>
  <si>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</si>
  <si>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</si>
  <si>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</si>
  <si>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</si>
  <si>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</si>
  <si>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</si>
  <si>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</si>
  <si>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</si>
  <si>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</si>
  <si>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</si>
  <si>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</si>
  <si>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</si>
  <si>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</si>
  <si>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</si>
  <si>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</si>
  <si>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</si>
  <si>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</si>
  <si>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</si>
  <si>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</si>
  <si>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</si>
  <si>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</si>
  <si>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</si>
  <si>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</si>
  <si>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</si>
  <si>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</si>
  <si>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</si>
  <si>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</si>
  <si>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</si>
  <si>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</si>
  <si>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</si>
  <si>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</si>
  <si>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</si>
  <si>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</si>
  <si>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</si>
  <si>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</si>
  <si>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</si>
  <si>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</si>
  <si>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</si>
  <si>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</si>
  <si>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</si>
  <si>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</si>
  <si>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</si>
  <si>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</si>
  <si>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</si>
  <si>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</si>
  <si>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</si>
  <si>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</si>
  <si>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</si>
  <si>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</si>
  <si>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</si>
  <si>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</si>
  <si>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</si>
  <si>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</si>
  <si>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</si>
  <si>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</si>
  <si>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</si>
  <si>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</si>
  <si>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</si>
  <si>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</si>
  <si>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</si>
  <si>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</si>
  <si>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</si>
  <si>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</si>
  <si>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</si>
  <si>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</si>
  <si>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</si>
  <si>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</si>
  <si>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</si>
  <si>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</si>
  <si>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</si>
  <si>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</si>
  <si>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</si>
  <si>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</si>
  <si>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</si>
  <si>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</si>
  <si>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</si>
  <si>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</si>
  <si>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</si>
  <si>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</si>
  <si>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</si>
  <si>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</si>
  <si>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</si>
  <si>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</si>
  <si>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</si>
  <si>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</si>
  <si>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</si>
  <si>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</si>
  <si>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</si>
  <si>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</si>
  <si>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</si>
  <si>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</si>
  <si>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</si>
  <si>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</si>
  <si>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</si>
  <si>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</si>
  <si>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</si>
  <si>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</si>
  <si>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</si>
  <si>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</si>
  <si>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</si>
  <si>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</si>
  <si>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</si>
  <si>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</si>
  <si>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</si>
  <si>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</si>
  <si>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</si>
  <si>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</si>
  <si>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</si>
  <si>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</si>
  <si>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</si>
  <si>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</si>
  <si>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</si>
  <si>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</si>
  <si>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</si>
  <si>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</si>
  <si>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</si>
  <si>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</si>
  <si>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</si>
  <si>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</si>
  <si>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</si>
  <si>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</si>
  <si>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</si>
  <si>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</si>
  <si>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</si>
  <si>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</si>
  <si>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</si>
  <si>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</si>
  <si>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</si>
  <si>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</si>
  <si>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</si>
  <si>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</si>
  <si>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</si>
  <si>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</si>
  <si>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</si>
  <si>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</si>
  <si>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</si>
  <si>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</si>
  <si>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</si>
  <si>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</si>
  <si>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</si>
  <si>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</si>
  <si>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</si>
  <si>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</si>
  <si>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</si>
  <si>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</si>
  <si>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</si>
  <si>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</si>
  <si>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</si>
  <si>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</si>
  <si>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</si>
  <si>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</si>
  <si>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</si>
  <si>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</si>
  <si>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</si>
  <si>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</si>
  <si>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</si>
  <si>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</si>
  <si>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</si>
  <si>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</si>
  <si>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</si>
  <si>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</si>
  <si>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</si>
  <si>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</si>
  <si>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</si>
  <si>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</si>
  <si>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</si>
  <si>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</si>
  <si>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</si>
  <si>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</si>
  <si>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</si>
  <si>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</si>
  <si>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</si>
  <si>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</si>
  <si>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</si>
  <si>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</si>
  <si>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</si>
  <si>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</si>
  <si>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</si>
  <si>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</si>
  <si>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</si>
  <si>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</si>
  <si>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</si>
  <si>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</si>
  <si>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</si>
  <si>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</si>
  <si>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</si>
  <si>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</si>
  <si>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</si>
  <si>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</si>
  <si>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</si>
  <si>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</si>
  <si>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</si>
  <si>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</si>
  <si>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</si>
  <si>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</si>
  <si>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</si>
  <si>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</si>
  <si>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</si>
  <si>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</si>
  <si>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</si>
  <si>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</si>
  <si>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</si>
  <si>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</si>
  <si>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</si>
  <si>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</si>
  <si>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</si>
  <si>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</si>
  <si>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</si>
  <si>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</si>
  <si>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</si>
  <si>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</si>
  <si>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</si>
  <si>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</si>
  <si>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</si>
  <si>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</si>
  <si>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</si>
  <si>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</si>
  <si>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</si>
  <si>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</si>
  <si>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</si>
  <si>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</si>
  <si>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</si>
  <si>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</si>
  <si>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</si>
  <si>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</si>
  <si>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</si>
  <si>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</si>
  <si>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</si>
  <si>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</si>
  <si>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</si>
  <si>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</si>
  <si>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</si>
  <si>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</si>
  <si>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</si>
  <si>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</si>
  <si>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</si>
  <si>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</si>
  <si>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</si>
  <si>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</si>
  <si>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</si>
  <si>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</si>
  <si>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</si>
  <si>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</si>
  <si>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</si>
  <si>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</si>
  <si>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</si>
  <si>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</si>
  <si>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</si>
  <si>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</si>
  <si>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</si>
  <si>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</si>
  <si>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</si>
  <si>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</si>
  <si>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</si>
  <si>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</si>
  <si>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</si>
  <si>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</si>
  <si>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</si>
  <si>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</si>
  <si>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</si>
  <si>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</si>
  <si>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</si>
  <si>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</si>
  <si>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</si>
  <si>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</si>
  <si>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</si>
  <si>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</si>
  <si>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</si>
  <si>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</si>
  <si>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</si>
  <si>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</si>
  <si>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</si>
  <si>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</si>
  <si>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</si>
  <si>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</si>
  <si>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</si>
  <si>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</si>
  <si>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</si>
  <si>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</si>
  <si>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</si>
  <si>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</si>
  <si>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</si>
  <si>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</si>
  <si>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</si>
  <si>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</si>
  <si>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</si>
  <si>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</si>
  <si>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</si>
  <si>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</si>
  <si>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</si>
  <si>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</si>
  <si>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</si>
  <si>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</si>
  <si>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</si>
  <si>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</si>
  <si>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</si>
  <si>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</si>
  <si>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</si>
  <si>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</si>
  <si>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</si>
  <si>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</si>
  <si>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</si>
  <si>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</si>
  <si>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</si>
  <si>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</si>
  <si>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</si>
  <si>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</si>
  <si>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</si>
  <si>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</si>
  <si>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</si>
  <si>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</si>
  <si>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</si>
  <si>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</si>
  <si>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</si>
  <si>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</si>
  <si>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</si>
  <si>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</si>
  <si>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</si>
  <si>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</si>
  <si>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</si>
  <si>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</si>
  <si>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</si>
  <si>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</si>
  <si>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</si>
  <si>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</si>
  <si>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</si>
  <si>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</si>
  <si>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</si>
  <si>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</si>
  <si>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</si>
  <si>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</si>
  <si>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</si>
  <si>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</si>
  <si>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</si>
  <si>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</si>
  <si>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</si>
  <si>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</si>
  <si>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</si>
  <si>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</si>
  <si>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</si>
  <si>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</si>
  <si>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</si>
  <si>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</si>
  <si>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</si>
  <si>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</si>
  <si>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</si>
  <si>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</si>
  <si>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</si>
  <si>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</si>
  <si>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</si>
  <si>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</si>
  <si>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</si>
  <si>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</si>
  <si>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</si>
  <si>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</si>
  <si>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</si>
  <si>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</si>
  <si>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</si>
  <si>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</si>
  <si>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</si>
  <si>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</si>
  <si>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</si>
  <si>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</si>
  <si>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</si>
  <si>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</si>
  <si>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</si>
  <si>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</si>
  <si>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</si>
  <si>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</si>
  <si>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</si>
  <si>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</si>
  <si>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</si>
  <si>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</si>
  <si>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</si>
  <si>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</si>
  <si>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</si>
  <si>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</si>
  <si>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</si>
  <si>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</si>
  <si>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</si>
  <si>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</si>
  <si>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</si>
  <si>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</si>
  <si>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</si>
  <si>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</si>
  <si>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</si>
  <si>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</si>
  <si>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</si>
  <si>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</si>
  <si>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</si>
  <si>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</si>
  <si>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</si>
  <si>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</si>
  <si>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</si>
  <si>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</si>
  <si>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</si>
  <si>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</si>
  <si>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</si>
  <si>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</si>
  <si>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</si>
  <si>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</si>
  <si>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</si>
  <si>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</si>
  <si>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</si>
  <si>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</si>
  <si>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</si>
  <si>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</si>
  <si>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</si>
  <si>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</si>
  <si>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</si>
  <si>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</si>
  <si>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</si>
  <si>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</si>
  <si>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</si>
  <si>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</si>
  <si>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</si>
  <si>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</si>
  <si>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</si>
  <si>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</si>
  <si>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</si>
  <si>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</si>
  <si>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</si>
  <si>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</si>
  <si>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</si>
  <si>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</si>
  <si>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</si>
  <si>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</si>
  <si>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</si>
  <si>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</si>
  <si>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</si>
  <si>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</si>
  <si>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</si>
  <si>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</si>
  <si>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</si>
  <si>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</si>
  <si>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</si>
  <si>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</si>
  <si>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</si>
  <si>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</si>
  <si>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</si>
  <si>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</si>
  <si>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</si>
  <si>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</si>
  <si>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</si>
  <si>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</si>
  <si>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</si>
  <si>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</si>
  <si>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</si>
  <si>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</si>
  <si>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</si>
  <si>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</si>
  <si>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</si>
  <si>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</si>
  <si>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</si>
  <si>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</si>
  <si>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</si>
  <si>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</si>
  <si>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</si>
  <si>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</si>
  <si>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</si>
  <si>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</si>
  <si>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</si>
  <si>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</si>
  <si>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</si>
  <si>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</si>
  <si>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</si>
  <si>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</si>
  <si>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</si>
  <si>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</si>
  <si>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</si>
  <si>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</si>
  <si>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</si>
  <si>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</si>
  <si>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</si>
  <si>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</si>
  <si>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</si>
  <si>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</si>
  <si>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</si>
  <si>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</si>
  <si>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</si>
  <si>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</si>
  <si>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</si>
  <si>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</si>
  <si>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</si>
  <si>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</si>
  <si>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</si>
  <si>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</si>
  <si>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</si>
  <si>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</si>
  <si>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</si>
  <si>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</si>
  <si>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</si>
  <si>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</si>
  <si>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</si>
  <si>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</si>
  <si>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</si>
  <si>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</si>
  <si>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</si>
  <si>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</si>
  <si>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</si>
  <si>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</si>
  <si>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</si>
  <si>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</si>
  <si>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</si>
  <si>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</si>
  <si>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</si>
  <si>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</si>
  <si>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</si>
  <si>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</si>
  <si>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</si>
  <si>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</si>
  <si>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</si>
  <si>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</si>
  <si>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</si>
  <si>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</si>
  <si>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</si>
  <si>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</si>
  <si>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</si>
  <si>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</si>
  <si>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</si>
  <si>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</si>
  <si>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</si>
  <si>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</si>
  <si>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</si>
  <si>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</si>
  <si>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</si>
  <si>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</si>
  <si>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</si>
  <si>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</si>
  <si>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</si>
  <si>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</si>
  <si>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</si>
  <si>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</si>
  <si>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</si>
  <si>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</si>
  <si>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</si>
  <si>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</si>
  <si>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</si>
  <si>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</si>
  <si>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</si>
  <si>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</si>
  <si>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</si>
  <si>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</si>
  <si>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</si>
  <si>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</si>
  <si>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</si>
  <si>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</si>
  <si>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</si>
  <si>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</si>
  <si>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</si>
  <si>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</si>
  <si>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</si>
  <si>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</si>
  <si>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</si>
  <si>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</si>
  <si>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</si>
  <si>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</si>
  <si>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</si>
  <si>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</si>
  <si>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</si>
  <si>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</si>
  <si>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</si>
  <si>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</si>
  <si>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</si>
  <si>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</si>
  <si>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</si>
  <si>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</si>
  <si>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</si>
  <si>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</si>
  <si>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</si>
  <si>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</si>
  <si>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</si>
  <si>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</si>
  <si>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</si>
  <si>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</si>
  <si>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</si>
  <si>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</si>
  <si>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</si>
  <si>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</si>
  <si>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</si>
  <si>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</si>
  <si>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</si>
  <si>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</si>
  <si>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</si>
  <si>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</si>
  <si>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</si>
  <si>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</si>
  <si>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</si>
  <si>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</si>
  <si>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</si>
  <si>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</si>
  <si>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</si>
  <si>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</si>
  <si>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</si>
  <si>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</si>
  <si>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</si>
  <si>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</si>
  <si>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</si>
  <si>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</si>
  <si>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</si>
  <si>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</si>
  <si>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</si>
  <si>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</si>
  <si>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</si>
  <si>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</si>
  <si>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</si>
  <si>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</si>
  <si>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</si>
  <si>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</si>
  <si>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</si>
  <si>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</si>
  <si>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</si>
  <si>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</si>
  <si>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</si>
  <si>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</si>
  <si>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</si>
  <si>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</si>
  <si>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</si>
  <si>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</si>
  <si>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</si>
  <si>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</si>
  <si>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</si>
  <si>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</si>
  <si>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</si>
  <si>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</si>
  <si>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</si>
  <si>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</si>
  <si>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</si>
  <si>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</si>
  <si>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</si>
  <si>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</si>
  <si>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</si>
  <si>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</si>
  <si>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</si>
  <si>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</si>
  <si>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</si>
  <si>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</si>
  <si>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</si>
  <si>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</si>
  <si>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</si>
  <si>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</si>
  <si>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</si>
  <si>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</si>
  <si>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</si>
  <si>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</si>
  <si>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</si>
  <si>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</si>
  <si>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</si>
  <si>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</si>
  <si>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</si>
  <si>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</si>
  <si>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</si>
  <si>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</si>
  <si>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</si>
  <si>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</si>
  <si>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</si>
  <si>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</si>
  <si>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</si>
  <si>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</si>
  <si>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</si>
  <si>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</si>
  <si>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</si>
  <si>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</si>
  <si>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</si>
  <si>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</si>
  <si>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</si>
  <si>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</si>
  <si>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</si>
  <si>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</si>
  <si>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</si>
  <si>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</si>
  <si>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</si>
  <si>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</si>
  <si>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</si>
  <si>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</si>
  <si>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</si>
  <si>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</si>
  <si>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</si>
  <si>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</si>
  <si>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</si>
  <si>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</si>
  <si>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</si>
  <si>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</si>
  <si>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</si>
  <si>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</si>
  <si>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</si>
  <si>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</si>
  <si>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</si>
  <si>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</si>
  <si>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</si>
  <si>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</si>
  <si>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</si>
  <si>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</si>
  <si>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</si>
  <si>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</si>
  <si>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</si>
  <si>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</si>
  <si>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</si>
  <si>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</si>
  <si>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</si>
  <si>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</si>
  <si>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</si>
  <si>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</si>
  <si>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</si>
  <si>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</si>
  <si>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</si>
  <si>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</si>
  <si>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</si>
  <si>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</si>
  <si>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</si>
  <si>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</si>
  <si>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</si>
  <si>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</si>
  <si>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</si>
  <si>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</si>
  <si>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</si>
  <si>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</si>
  <si>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</si>
  <si>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</si>
  <si>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</si>
  <si>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</si>
  <si>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</si>
  <si>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</si>
  <si>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</si>
  <si>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</si>
  <si>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</si>
  <si>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</si>
  <si>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</si>
  <si>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</si>
  <si>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</si>
  <si>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</si>
  <si>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</si>
  <si>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</si>
  <si>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</si>
  <si>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</si>
  <si>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</si>
  <si>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</si>
  <si>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</si>
  <si>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</si>
  <si>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</si>
  <si>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</si>
  <si>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</si>
  <si>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</si>
  <si>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</si>
  <si>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</si>
  <si>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</si>
  <si>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</si>
  <si>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</si>
  <si>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</si>
  <si>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</si>
  <si>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</si>
  <si>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</si>
  <si>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</si>
  <si>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</si>
  <si>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</si>
  <si>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</si>
  <si>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</si>
  <si>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</si>
  <si>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</si>
  <si>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</si>
  <si>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</si>
  <si>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</si>
  <si>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</si>
  <si>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</si>
  <si>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</si>
  <si>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</si>
  <si>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</si>
  <si>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</si>
  <si>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</si>
  <si>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</si>
  <si>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</si>
  <si>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</si>
  <si>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</si>
  <si>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</si>
  <si>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</si>
  <si>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</si>
  <si>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</si>
  <si>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</si>
  <si>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</si>
  <si>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</si>
  <si>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</si>
  <si>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</si>
  <si>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</si>
  <si>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</si>
  <si>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</si>
  <si>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</si>
  <si>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</si>
  <si>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</si>
  <si>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</si>
  <si>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</si>
  <si>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</si>
  <si>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</si>
  <si>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</si>
  <si>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</si>
  <si>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</si>
  <si>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</si>
  <si>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</si>
  <si>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</si>
  <si>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</si>
  <si>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</si>
  <si>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</si>
  <si>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</si>
  <si>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</si>
  <si>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</si>
  <si>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</si>
  <si>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</si>
  <si>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</si>
  <si>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</si>
  <si>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</si>
  <si>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</si>
  <si>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</si>
  <si>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</si>
  <si>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</si>
  <si>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</si>
  <si>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</si>
  <si>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</si>
  <si>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</si>
  <si>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</si>
  <si>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</si>
  <si>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</si>
  <si>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</si>
  <si>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</si>
  <si>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</si>
  <si>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</si>
  <si>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</si>
  <si>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</si>
  <si>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</si>
  <si>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</si>
  <si>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</si>
  <si>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</si>
  <si>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</si>
  <si>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</si>
  <si>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</si>
  <si>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</si>
  <si>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</si>
  <si>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</si>
  <si>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</si>
  <si>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</si>
  <si>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</si>
  <si>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</si>
  <si>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</si>
  <si>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</si>
  <si>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</si>
  <si>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</si>
  <si>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</si>
  <si>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</si>
  <si>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</si>
  <si>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</si>
  <si>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</si>
  <si>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</si>
  <si>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</si>
  <si>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</si>
  <si>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</si>
  <si>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</si>
  <si>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</si>
  <si>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</si>
  <si>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</si>
  <si>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</si>
  <si>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</si>
  <si>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</si>
  <si>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</si>
  <si>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</si>
  <si>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</si>
  <si>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</si>
  <si>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</si>
  <si>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</si>
  <si>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</si>
  <si>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</si>
  <si>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</si>
  <si>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</si>
  <si>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</si>
  <si>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</si>
  <si>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</si>
  <si>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</si>
  <si>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</si>
  <si>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</si>
  <si>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</si>
  <si>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</si>
  <si>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</si>
  <si>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</si>
  <si>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</si>
  <si>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</si>
  <si>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</si>
  <si>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</si>
  <si>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</si>
  <si>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</si>
  <si>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</si>
  <si>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</si>
  <si>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</si>
  <si>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</si>
  <si>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</si>
  <si>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</si>
  <si>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</si>
  <si>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</si>
  <si>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</si>
  <si>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</si>
  <si>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</si>
  <si>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</si>
  <si>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</si>
  <si>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</si>
  <si>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</si>
  <si>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</si>
  <si>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</si>
  <si>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</si>
  <si>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</si>
  <si>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</si>
  <si>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</si>
  <si>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</si>
  <si>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</si>
  <si>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</si>
  <si>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</si>
  <si>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</si>
  <si>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</si>
  <si>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</si>
  <si>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</si>
  <si>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</si>
  <si>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</si>
  <si>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</si>
  <si>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</si>
  <si>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</si>
  <si>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</si>
  <si>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</si>
  <si>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</si>
  <si>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</si>
  <si>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</si>
  <si>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</si>
  <si>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</si>
  <si>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</si>
  <si>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</si>
  <si>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</si>
  <si>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</si>
  <si>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</si>
  <si>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</si>
  <si>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</si>
  <si>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</si>
  <si>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</si>
  <si>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</si>
  <si>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</si>
  <si>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</si>
  <si>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</si>
  <si>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</si>
  <si>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</si>
  <si>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</si>
  <si>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</si>
  <si>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</si>
  <si>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</si>
  <si>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</si>
  <si>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</si>
  <si>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</si>
  <si>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</si>
  <si>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</si>
  <si>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</si>
  <si>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</si>
  <si>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</si>
  <si>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</si>
  <si>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</si>
  <si>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</si>
  <si>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</si>
  <si>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</si>
  <si>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</si>
  <si>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</si>
  <si>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</si>
  <si>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</si>
  <si>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</si>
  <si>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</si>
  <si>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</si>
  <si>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</si>
  <si>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</si>
  <si>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</si>
  <si>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</si>
  <si>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</si>
  <si>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</si>
  <si>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</si>
  <si>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</si>
  <si>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</si>
  <si>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</si>
  <si>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</si>
  <si>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</si>
  <si>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</si>
  <si>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</si>
  <si>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</si>
  <si>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</si>
  <si>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</si>
  <si>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</si>
  <si>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</si>
  <si>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</si>
  <si>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</si>
  <si>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</si>
  <si>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</si>
  <si>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</si>
  <si>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</si>
  <si>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</si>
  <si>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</si>
  <si>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</si>
  <si>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</si>
  <si>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</si>
  <si>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</si>
  <si>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</si>
  <si>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</si>
  <si>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</si>
  <si>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</si>
  <si>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</si>
  <si>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</si>
  <si>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</si>
  <si>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</si>
  <si>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</si>
  <si>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</si>
  <si>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</si>
  <si>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</si>
  <si>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</si>
  <si>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</si>
  <si>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</si>
  <si>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</si>
  <si>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</si>
  <si>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</si>
  <si>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</si>
  <si>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</si>
  <si>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</si>
  <si>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</si>
  <si>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</si>
  <si>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</si>
  <si>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</si>
  <si>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</si>
  <si>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</si>
  <si>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</si>
  <si>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</si>
  <si>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</si>
  <si>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</si>
  <si>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</si>
  <si>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</si>
  <si>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</si>
  <si>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</si>
  <si>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</si>
  <si>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</si>
  <si>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</si>
  <si>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</si>
  <si>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</si>
  <si>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</si>
  <si>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</si>
  <si>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</si>
  <si>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</si>
  <si>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</si>
  <si>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</si>
  <si>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</si>
  <si>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</si>
  <si>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</si>
  <si>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</si>
  <si>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</si>
  <si>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</si>
  <si>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</si>
  <si>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</si>
  <si>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</si>
  <si>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</si>
  <si>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</si>
  <si>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</si>
  <si>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</si>
  <si>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</si>
  <si>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</si>
  <si>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</si>
  <si>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</si>
  <si>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</si>
  <si>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</si>
  <si>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</si>
  <si>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</si>
  <si>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</si>
  <si>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</si>
  <si>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</si>
  <si>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</si>
  <si>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</si>
  <si>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</si>
  <si>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</si>
  <si>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</si>
  <si>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</si>
  <si>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</si>
  <si>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</si>
  <si>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</si>
  <si>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</si>
  <si>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</si>
  <si>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</si>
  <si>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</si>
  <si>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</si>
  <si>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</si>
  <si>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</si>
  <si>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</si>
  <si>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</si>
  <si>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</si>
  <si>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</si>
  <si>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</si>
  <si>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</si>
  <si>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</si>
  <si>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</si>
  <si>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</si>
  <si>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</si>
  <si>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</si>
  <si>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</si>
  <si>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</si>
  <si>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</si>
  <si>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</si>
  <si>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</si>
  <si>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</si>
  <si>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</si>
  <si>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</si>
  <si>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</si>
  <si>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</si>
  <si>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</si>
  <si>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</si>
  <si>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</si>
  <si>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</si>
  <si>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</si>
  <si>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</si>
  <si>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</si>
  <si>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</si>
  <si>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</si>
  <si>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</si>
  <si>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</si>
  <si>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</si>
  <si>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</si>
  <si>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</si>
  <si>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</si>
  <si>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</si>
  <si>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</si>
  <si>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</si>
  <si>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</si>
  <si>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</si>
  <si>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</si>
  <si>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</si>
  <si>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</si>
  <si>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</si>
  <si>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</si>
  <si>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</si>
  <si>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</si>
  <si>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</si>
  <si>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</si>
  <si>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</si>
  <si>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</si>
  <si>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</si>
  <si>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</si>
  <si>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</si>
  <si>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</si>
  <si>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</si>
  <si>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</si>
  <si>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</si>
  <si>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</si>
  <si>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</si>
  <si>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</si>
  <si>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</si>
  <si>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</si>
  <si>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</si>
  <si>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</si>
  <si>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</si>
  <si>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</si>
  <si>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</si>
  <si>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</si>
  <si>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</si>
  <si>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</si>
  <si>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</si>
  <si>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</si>
  <si>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</si>
  <si>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</si>
  <si>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</si>
  <si>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</si>
  <si>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</si>
  <si>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</si>
  <si>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</si>
  <si>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</si>
  <si>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</si>
  <si>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</si>
  <si>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</si>
  <si>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</si>
  <si>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</si>
  <si>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</si>
  <si>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</si>
  <si>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</si>
  <si>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</si>
  <si>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</si>
  <si>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</si>
  <si>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</si>
  <si>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</si>
  <si>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</si>
  <si>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</si>
  <si>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</si>
  <si>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</si>
  <si>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</si>
  <si>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</si>
  <si>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</si>
  <si>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</si>
  <si>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</si>
  <si>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</si>
  <si>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</si>
  <si>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</si>
  <si>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</si>
  <si>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</si>
  <si>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</si>
  <si>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</si>
  <si>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</si>
  <si>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</si>
  <si>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</si>
  <si>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</si>
  <si>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</si>
  <si>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</si>
  <si>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</si>
  <si>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</si>
  <si>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</si>
  <si>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</si>
  <si>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</si>
  <si>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</si>
  <si>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</si>
  <si>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</si>
  <si>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</si>
  <si>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</si>
  <si>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</si>
  <si>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</si>
  <si>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</si>
  <si>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</si>
  <si>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</si>
  <si>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</si>
  <si>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</si>
  <si>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</si>
  <si>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</si>
  <si>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</si>
  <si>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</si>
  <si>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</si>
  <si>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</si>
  <si>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</si>
  <si>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</si>
  <si>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</si>
  <si>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</si>
  <si>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</si>
  <si>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</si>
  <si>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</si>
  <si>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</si>
  <si>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</si>
  <si>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</si>
  <si>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</si>
  <si>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</si>
  <si>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</si>
  <si>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</si>
  <si>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</si>
  <si>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</si>
  <si>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</si>
  <si>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</si>
  <si>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</si>
  <si>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</si>
  <si>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</si>
  <si>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</si>
  <si>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</si>
  <si>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</si>
  <si>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</si>
  <si>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</si>
  <si>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</si>
  <si>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</si>
  <si>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</si>
  <si>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</si>
  <si>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</si>
  <si>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</si>
  <si>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</si>
  <si>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</si>
  <si>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</si>
  <si>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</si>
  <si>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</si>
  <si>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</si>
  <si>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</si>
  <si>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</si>
  <si>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</si>
  <si>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</si>
  <si>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</si>
  <si>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</si>
  <si>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</si>
  <si>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</si>
  <si>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</si>
  <si>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</si>
  <si>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</si>
  <si>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</si>
  <si>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</si>
  <si>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</si>
  <si>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</si>
  <si>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</si>
  <si>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</si>
  <si>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</si>
  <si>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</si>
  <si>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</si>
  <si>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</si>
  <si>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</si>
  <si>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</si>
  <si>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</si>
  <si>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</si>
  <si>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</si>
  <si>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</si>
  <si>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</si>
  <si>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</si>
  <si>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</si>
  <si>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</si>
  <si>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</si>
  <si>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</si>
  <si>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</si>
  <si>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</si>
  <si>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</si>
  <si>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</si>
  <si>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</si>
  <si>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</si>
  <si>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</si>
  <si>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</si>
  <si>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</si>
  <si>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</si>
  <si>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</si>
  <si>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</si>
  <si>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</si>
  <si>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</si>
  <si>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</si>
  <si>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</si>
  <si>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</si>
  <si>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</si>
  <si>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</si>
  <si>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</si>
  <si>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</si>
  <si>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</si>
  <si>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</si>
  <si>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</si>
  <si>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</si>
  <si>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</si>
  <si>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</si>
  <si>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</si>
  <si>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</si>
  <si>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</si>
  <si>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</si>
  <si>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</si>
  <si>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</si>
  <si>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</si>
  <si>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</si>
  <si>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</si>
  <si>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</si>
  <si>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</si>
  <si>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</si>
  <si>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</si>
  <si>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</si>
  <si>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</si>
  <si>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</si>
  <si>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</si>
  <si>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</si>
  <si>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</si>
  <si>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</si>
  <si>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</si>
  <si>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</si>
  <si>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</si>
  <si>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</si>
  <si>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</si>
  <si>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</si>
  <si>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</si>
  <si>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</si>
  <si>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</si>
  <si>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</si>
  <si>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</si>
  <si>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</si>
  <si>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</si>
  <si>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</si>
  <si>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</si>
  <si>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</si>
  <si>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</si>
  <si>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</si>
  <si>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</si>
  <si>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</si>
  <si>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</si>
  <si>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</si>
  <si>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</si>
  <si>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</si>
  <si>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</si>
  <si>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</si>
  <si>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</si>
  <si>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</si>
  <si>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</si>
  <si>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</si>
  <si>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</si>
  <si>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</si>
  <si>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</si>
  <si>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</si>
  <si>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</si>
  <si>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</si>
  <si>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</si>
  <si>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</si>
  <si>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</si>
  <si>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</si>
  <si>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</si>
  <si>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</si>
  <si>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</si>
  <si>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</si>
  <si>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</si>
  <si>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</si>
  <si>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</si>
  <si>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</si>
  <si>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</si>
  <si>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</si>
  <si>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</si>
  <si>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</si>
  <si>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</si>
  <si>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</si>
  <si>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</si>
  <si>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</si>
  <si>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</si>
  <si>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</si>
  <si>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</si>
  <si>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</si>
  <si>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</si>
  <si>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</si>
  <si>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</si>
  <si>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</si>
  <si>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</si>
  <si>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</si>
  <si>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</si>
  <si>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</si>
  <si>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</si>
  <si>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</si>
  <si>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</si>
  <si>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</si>
  <si>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</si>
  <si>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</si>
  <si>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</si>
  <si>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</si>
  <si>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</si>
  <si>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</si>
  <si>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</si>
  <si>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</si>
  <si>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</si>
  <si>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</si>
  <si>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</si>
  <si>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</si>
  <si>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</si>
  <si>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</si>
  <si>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</si>
  <si>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</si>
  <si>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</si>
  <si>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</si>
  <si>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</si>
  <si>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</si>
  <si>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</si>
  <si>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</si>
  <si>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</si>
  <si>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</si>
  <si>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</si>
  <si>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</si>
  <si>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</si>
  <si>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</si>
  <si>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</si>
  <si>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</si>
  <si>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</si>
  <si>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</si>
  <si>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</si>
  <si>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</si>
  <si>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</si>
  <si>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</si>
  <si>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</si>
  <si>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</si>
  <si>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</si>
  <si>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</si>
  <si>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</si>
  <si>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</si>
  <si>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</si>
  <si>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</si>
  <si>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</si>
  <si>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</si>
  <si>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</si>
  <si>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</si>
  <si>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</si>
  <si>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</si>
  <si>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</si>
  <si>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</si>
  <si>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</si>
  <si>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</si>
  <si>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</si>
  <si>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</si>
  <si>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</si>
  <si>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</si>
  <si>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</si>
  <si>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</si>
  <si>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</si>
  <si>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</si>
  <si>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</si>
  <si>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</si>
  <si>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</si>
  <si>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</si>
  <si>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</si>
  <si>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</si>
  <si>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</si>
  <si>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</si>
  <si>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</si>
  <si>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</si>
  <si>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</si>
  <si>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</si>
  <si>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</si>
  <si>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</si>
  <si>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</si>
  <si>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</si>
  <si>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</si>
  <si>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</si>
  <si>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</si>
  <si>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</si>
  <si>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</si>
  <si>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</si>
  <si>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</si>
  <si>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</si>
  <si>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</si>
  <si>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</si>
  <si>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</si>
  <si>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</si>
  <si>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</si>
  <si>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</si>
  <si>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</si>
  <si>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</si>
  <si>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</si>
  <si>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</si>
  <si>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</si>
  <si>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</si>
  <si>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</si>
  <si>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</si>
  <si>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</si>
  <si>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</si>
  <si>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</si>
  <si>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</si>
  <si>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</si>
  <si>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</si>
  <si>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</si>
  <si>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</si>
  <si>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</si>
  <si>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</si>
  <si>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</si>
  <si>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</si>
  <si>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</si>
  <si>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</si>
  <si>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</si>
  <si>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</si>
  <si>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</si>
  <si>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</si>
  <si>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</si>
  <si>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</si>
  <si>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</si>
  <si>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</si>
  <si>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</si>
  <si>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</si>
  <si>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</si>
  <si>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</si>
  <si>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</si>
  <si>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</si>
  <si>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</si>
  <si>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</si>
  <si>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</si>
  <si>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</si>
  <si>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</si>
  <si>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</si>
  <si>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</si>
  <si>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</si>
  <si>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</si>
  <si>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</si>
  <si>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</si>
  <si>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</si>
  <si>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</si>
  <si>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</si>
  <si>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</si>
  <si>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</si>
  <si>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</si>
  <si>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</si>
  <si>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</si>
  <si>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</si>
  <si>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</si>
  <si>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</si>
  <si>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</si>
  <si>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</si>
  <si>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</si>
  <si>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</si>
  <si>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</si>
  <si>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</si>
  <si>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</si>
  <si>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</si>
  <si>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</si>
  <si>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</si>
  <si>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</si>
  <si>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</si>
  <si>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</si>
  <si>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</si>
  <si>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</si>
  <si>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</si>
  <si>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</si>
  <si>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</si>
  <si>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</si>
  <si>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</si>
  <si>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</si>
  <si>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</si>
  <si>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</si>
  <si>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</si>
  <si>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</si>
  <si>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</si>
  <si>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</si>
  <si>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</si>
  <si>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</si>
  <si>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</si>
  <si>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</si>
  <si>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</si>
  <si>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</si>
  <si>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</si>
  <si>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</si>
  <si>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</si>
  <si>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</si>
  <si>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</si>
  <si>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</si>
  <si>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</si>
  <si>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</si>
  <si>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</si>
  <si>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</si>
  <si>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</si>
  <si>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</si>
  <si>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</si>
  <si>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</si>
  <si>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</si>
  <si>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</si>
  <si>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</si>
  <si>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</si>
  <si>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</si>
  <si>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</si>
  <si>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</si>
  <si>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</si>
  <si>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</si>
  <si>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</si>
  <si>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</si>
  <si>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</si>
  <si>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</si>
  <si>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</si>
  <si>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</si>
  <si>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</si>
  <si>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</si>
  <si>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</si>
  <si>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</si>
  <si>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</si>
  <si>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</si>
  <si>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</si>
  <si>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</si>
  <si>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</si>
  <si>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</si>
  <si>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</si>
  <si>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</si>
  <si>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</si>
  <si>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</si>
  <si>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</si>
  <si>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</si>
  <si>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</si>
  <si>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</si>
  <si>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</si>
  <si>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</si>
  <si>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</si>
  <si>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</si>
  <si>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</si>
  <si>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</si>
  <si>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</si>
  <si>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</si>
  <si>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</si>
  <si>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</si>
  <si>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</si>
  <si>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</si>
  <si>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</si>
  <si>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</si>
  <si>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</si>
  <si>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</si>
  <si>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</si>
  <si>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</si>
  <si>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</si>
  <si>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</si>
  <si>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</si>
  <si>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</si>
  <si>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</si>
  <si>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</si>
  <si>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</si>
  <si>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</si>
  <si>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</si>
  <si>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</si>
  <si>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</si>
  <si>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</si>
  <si>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</si>
  <si>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</si>
  <si>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</si>
  <si>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</si>
  <si>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</si>
  <si>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</si>
  <si>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</si>
  <si>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</si>
  <si>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</si>
  <si>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</si>
  <si>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</si>
  <si>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</si>
  <si>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</si>
  <si>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</si>
  <si>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</si>
  <si>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</si>
  <si>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</si>
  <si>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</si>
  <si>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</si>
  <si>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</si>
  <si>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</si>
  <si>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</si>
  <si>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</si>
  <si>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</si>
  <si>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</si>
  <si>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</si>
  <si>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</si>
  <si>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</si>
  <si>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</si>
  <si>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</si>
  <si>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</si>
  <si>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</si>
  <si>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</si>
  <si>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</si>
  <si>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</si>
  <si>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</si>
  <si>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</si>
  <si>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</si>
  <si>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</si>
  <si>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</si>
  <si>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</si>
  <si>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</si>
  <si>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</si>
  <si>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</si>
  <si>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</si>
  <si>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</si>
  <si>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</si>
  <si>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</si>
  <si>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</si>
  <si>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</si>
  <si>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</si>
  <si>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</si>
  <si>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</si>
  <si>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</si>
  <si>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</si>
  <si>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</si>
  <si>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</si>
  <si>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</si>
  <si>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</si>
  <si>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</si>
  <si>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</si>
  <si>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</si>
  <si>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</si>
  <si>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</si>
  <si>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</si>
  <si>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</si>
  <si>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</si>
  <si>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</si>
  <si>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</si>
  <si>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</si>
  <si>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</si>
  <si>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</si>
  <si>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</si>
  <si>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</si>
  <si>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</si>
  <si>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</si>
  <si>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</si>
  <si>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</si>
  <si>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</si>
  <si>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</si>
  <si>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</si>
  <si>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</si>
  <si>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</si>
  <si>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</si>
  <si>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</si>
  <si>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</si>
  <si>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</si>
  <si>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</si>
  <si>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</si>
  <si>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</si>
  <si>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</si>
  <si>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</si>
  <si>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</si>
  <si>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</si>
  <si>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</si>
  <si>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</si>
  <si>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</si>
  <si>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</si>
  <si>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</si>
  <si>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</si>
  <si>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</si>
  <si>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</si>
  <si>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</si>
  <si>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</si>
  <si>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</si>
  <si>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</si>
  <si>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</si>
  <si>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</si>
  <si>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</si>
  <si>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</si>
  <si>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</si>
  <si>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</si>
  <si>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</si>
  <si>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</si>
  <si>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</si>
  <si>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</si>
  <si>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</si>
  <si>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</si>
  <si>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</si>
  <si>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</si>
  <si>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</si>
  <si>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</si>
  <si>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</si>
  <si>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</si>
  <si>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</si>
  <si>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</si>
  <si>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</si>
  <si>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</si>
  <si>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</si>
  <si>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</si>
  <si>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</si>
  <si>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</si>
  <si>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</si>
  <si>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</si>
  <si>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</si>
  <si>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</si>
  <si>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</si>
  <si>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</si>
  <si>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</si>
  <si>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</si>
  <si>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</si>
  <si>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</si>
  <si>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</si>
  <si>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</si>
  <si>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</si>
  <si>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</si>
  <si>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</si>
  <si>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</si>
  <si>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</si>
  <si>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</si>
  <si>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</si>
  <si>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</si>
  <si>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</si>
  <si>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</si>
  <si>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</si>
  <si>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</si>
  <si>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</si>
  <si>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</si>
  <si>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</si>
  <si>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</si>
  <si>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</si>
  <si>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</si>
  <si>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</si>
  <si>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</si>
  <si>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</si>
  <si>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</si>
  <si>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</si>
  <si>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</si>
  <si>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</si>
  <si>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</si>
  <si>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</si>
  <si>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</si>
  <si>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</si>
  <si>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</si>
  <si>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</si>
  <si>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</si>
  <si>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</si>
  <si>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</si>
  <si>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</si>
  <si>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</si>
  <si>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</si>
  <si>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</si>
  <si>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</si>
  <si>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</si>
  <si>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</si>
  <si>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</si>
  <si>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</si>
  <si>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</si>
  <si>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</si>
  <si>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</si>
  <si>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</si>
  <si>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</si>
  <si>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</si>
  <si>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</si>
  <si>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</si>
  <si>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</si>
  <si>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</si>
  <si>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</si>
  <si>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</si>
  <si>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</si>
  <si>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</si>
  <si>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</si>
  <si>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</si>
  <si>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</si>
  <si>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</si>
  <si>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</si>
  <si>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</si>
  <si>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</si>
  <si>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</si>
  <si>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</si>
  <si>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</si>
  <si>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</si>
  <si>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</si>
  <si>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</si>
  <si>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</si>
  <si>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</si>
  <si>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</si>
  <si>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</si>
  <si>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</si>
  <si>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</si>
  <si>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</si>
  <si>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</si>
  <si>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</si>
  <si>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</si>
  <si>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</si>
  <si>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</si>
  <si>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</si>
  <si>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</si>
  <si>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</si>
  <si>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</si>
  <si>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</si>
  <si>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</si>
  <si>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</si>
  <si>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</si>
  <si>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</si>
  <si>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</si>
  <si>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</si>
  <si>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</si>
  <si>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</si>
  <si>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</si>
  <si>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</si>
  <si>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</si>
  <si>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</si>
  <si>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</si>
  <si>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</si>
  <si>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</si>
  <si>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</si>
  <si>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</si>
  <si>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</si>
  <si>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</si>
  <si>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</si>
  <si>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</si>
  <si>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</si>
  <si>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</si>
  <si>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</si>
  <si>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</si>
  <si>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</si>
  <si>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</si>
  <si>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</si>
  <si>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</si>
  <si>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</si>
  <si>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</si>
  <si>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</si>
  <si>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</si>
  <si>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</si>
  <si>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</si>
  <si>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</si>
  <si>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</si>
  <si>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</si>
  <si>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</si>
  <si>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</si>
  <si>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</si>
  <si>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</si>
  <si>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</si>
  <si>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</si>
  <si>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</si>
  <si>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</si>
  <si>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</si>
  <si>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</si>
  <si>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</si>
  <si>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</si>
  <si>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</si>
  <si>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</si>
  <si>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</si>
  <si>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</si>
  <si>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</si>
  <si>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</si>
  <si>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</si>
  <si>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</si>
  <si>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</si>
  <si>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</si>
  <si>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</si>
  <si>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</si>
  <si>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</si>
  <si>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</si>
  <si>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</si>
  <si>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</si>
  <si>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</si>
  <si>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</si>
  <si>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</si>
  <si>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</si>
  <si>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</si>
  <si>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</si>
  <si>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</si>
  <si>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</si>
  <si>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</si>
  <si>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</si>
  <si>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</si>
  <si>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</si>
  <si>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</si>
  <si>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</si>
  <si>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</si>
  <si>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</si>
  <si>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</si>
  <si>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</si>
  <si>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</si>
  <si>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</si>
  <si>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</si>
  <si>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</si>
  <si>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</si>
  <si>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</si>
  <si>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</si>
  <si>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</si>
  <si>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</si>
  <si>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</si>
  <si>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</si>
  <si>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</si>
  <si>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</si>
  <si>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</si>
  <si>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</si>
  <si>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</si>
  <si>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</si>
  <si>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</si>
  <si>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</si>
  <si>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</si>
  <si>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</si>
  <si>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</si>
  <si>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</si>
  <si>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</si>
  <si>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</si>
  <si>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</si>
  <si>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</si>
  <si>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</si>
  <si>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</si>
  <si>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</si>
  <si>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</si>
  <si>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</si>
  <si>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</si>
  <si>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</si>
  <si>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</si>
  <si>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</si>
  <si>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</si>
  <si>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</si>
  <si>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</si>
  <si>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</si>
  <si>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</si>
  <si>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</si>
  <si>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</si>
  <si>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</si>
  <si>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</si>
  <si>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</si>
  <si>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</si>
  <si>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</si>
  <si>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</si>
  <si>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</si>
  <si>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</si>
  <si>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</si>
  <si>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</si>
  <si>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</si>
  <si>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</si>
  <si>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</si>
  <si>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</si>
  <si>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</si>
  <si>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</si>
  <si>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</si>
  <si>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</si>
  <si>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</si>
  <si>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</si>
  <si>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</si>
  <si>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</si>
  <si>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</si>
  <si>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</si>
  <si>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</si>
  <si>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</si>
  <si>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</si>
  <si>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</si>
  <si>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</si>
  <si>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</si>
  <si>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</si>
  <si>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</si>
  <si>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</si>
  <si>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</si>
  <si>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</si>
  <si>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</si>
  <si>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</si>
  <si>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</si>
  <si>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</si>
  <si>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</si>
  <si>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</si>
  <si>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</si>
  <si>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</si>
  <si>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</si>
  <si>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</si>
  <si>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</si>
  <si>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</si>
  <si>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</si>
  <si>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</si>
  <si>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</si>
  <si>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</si>
  <si>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</si>
  <si>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</si>
  <si>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</si>
  <si>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</si>
  <si>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</si>
  <si>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</si>
  <si>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</si>
  <si>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</si>
  <si>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</si>
  <si>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</si>
  <si>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</si>
  <si>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</si>
  <si>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</si>
  <si>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</si>
  <si>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</si>
  <si>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</si>
  <si>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</si>
  <si>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</si>
  <si>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</si>
  <si>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</si>
  <si>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</si>
  <si>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</si>
  <si>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</si>
  <si>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</si>
  <si>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</si>
  <si>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</si>
  <si>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</si>
  <si>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</si>
  <si>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</si>
  <si>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</si>
  <si>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</si>
  <si>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</si>
  <si>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</si>
  <si>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</si>
  <si>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</si>
  <si>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</si>
  <si>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</si>
  <si>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</si>
  <si>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</si>
  <si>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</si>
  <si>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</si>
  <si>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</si>
  <si>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</si>
  <si>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</si>
  <si>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</si>
  <si>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</si>
  <si>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</si>
  <si>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</si>
  <si>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</si>
  <si>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</si>
  <si>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</si>
  <si>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</si>
  <si>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</si>
  <si>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</si>
  <si>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</si>
  <si>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</si>
  <si>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</si>
  <si>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</si>
  <si>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</si>
  <si>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</si>
  <si>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</si>
  <si>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</si>
  <si>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</si>
  <si>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</si>
  <si>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</si>
  <si>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</si>
  <si>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</si>
  <si>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</si>
  <si>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</si>
  <si>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</si>
  <si>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</si>
  <si>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</si>
  <si>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</si>
  <si>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</si>
  <si>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</si>
  <si>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</si>
  <si>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</si>
  <si>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</si>
  <si>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</si>
  <si>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</si>
  <si>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</si>
  <si>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</si>
  <si>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</si>
  <si>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</si>
  <si>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</si>
  <si>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</si>
  <si>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</si>
  <si>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</si>
  <si>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</si>
  <si>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</si>
  <si>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</si>
  <si>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</si>
  <si>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</si>
  <si>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</si>
  <si>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</si>
  <si>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</si>
  <si>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</si>
  <si>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</si>
  <si>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</si>
  <si>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</si>
  <si>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</si>
  <si>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</si>
  <si>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</si>
  <si>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</si>
  <si>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</si>
  <si>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</si>
  <si>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</si>
  <si>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</si>
  <si>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</si>
  <si>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</si>
  <si>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</si>
  <si>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</si>
  <si>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</si>
  <si>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</si>
  <si>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</si>
  <si>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</si>
  <si>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</si>
  <si>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</si>
  <si>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</si>
  <si>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</si>
  <si>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</si>
  <si>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</si>
  <si>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</si>
  <si>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</si>
  <si>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</si>
  <si>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</si>
  <si>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</si>
  <si>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</si>
  <si>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</si>
  <si>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</si>
  <si>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</si>
  <si>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</si>
  <si>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</si>
  <si>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</si>
  <si>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</si>
  <si>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</si>
  <si>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</si>
  <si>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</si>
  <si>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</si>
  <si>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</si>
  <si>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</si>
  <si>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</si>
  <si>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</si>
  <si>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</si>
  <si>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</si>
  <si>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</si>
  <si>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</si>
  <si>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</si>
  <si>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</si>
  <si>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</si>
  <si>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</si>
  <si>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</si>
  <si>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</si>
  <si>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</si>
  <si>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</si>
  <si>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</si>
  <si>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</si>
  <si>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</si>
  <si>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</si>
  <si>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</si>
  <si>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</si>
  <si>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</si>
  <si>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</si>
  <si>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</si>
  <si>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</si>
  <si>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</si>
  <si>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</si>
  <si>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</si>
  <si>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</si>
  <si>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</si>
  <si>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</si>
  <si>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</si>
  <si>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</si>
  <si>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</si>
  <si>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</si>
  <si>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</si>
  <si>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</si>
  <si>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</si>
  <si>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</si>
  <si>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</si>
  <si>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</si>
  <si>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</si>
  <si>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</si>
  <si>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</si>
  <si>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</si>
  <si>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</si>
  <si>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</si>
  <si>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</si>
  <si>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</si>
  <si>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</si>
  <si>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</si>
  <si>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</si>
  <si>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</si>
  <si>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</si>
  <si>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</si>
  <si>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</si>
  <si>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</si>
  <si>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</si>
  <si>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</si>
  <si>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</si>
  <si>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</si>
  <si>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</si>
  <si>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</si>
  <si>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</si>
  <si>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</si>
  <si>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</si>
  <si>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</si>
  <si>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</si>
  <si>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</si>
  <si>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</si>
  <si>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</si>
  <si>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</si>
  <si>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</si>
  <si>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</si>
  <si>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</si>
  <si>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</si>
  <si>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</si>
  <si>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</si>
  <si>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</si>
  <si>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</si>
  <si>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</si>
  <si>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</si>
  <si>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</si>
  <si>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</si>
  <si>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</si>
  <si>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</si>
  <si>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</si>
  <si>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</si>
  <si>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</si>
  <si>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</si>
  <si>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</si>
  <si>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</si>
  <si>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</si>
  <si>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</si>
  <si>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</si>
  <si>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</si>
  <si>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</si>
  <si>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</si>
  <si>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</si>
  <si>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</si>
  <si>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</si>
  <si>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</si>
  <si>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</si>
  <si>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</si>
  <si>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</si>
  <si>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</si>
  <si>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</si>
  <si>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</si>
  <si>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</si>
  <si>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</si>
  <si>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</si>
  <si>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</si>
  <si>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</si>
  <si>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</si>
  <si>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</si>
  <si>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</si>
  <si>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</si>
  <si>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</si>
  <si>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</si>
  <si>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</si>
  <si>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</si>
  <si>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</si>
  <si>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</si>
  <si>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</si>
  <si>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</si>
  <si>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</si>
  <si>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</si>
  <si>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</si>
  <si>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</si>
  <si>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</si>
  <si>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</si>
  <si>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</si>
  <si>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</si>
  <si>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</si>
  <si>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</si>
  <si>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</si>
  <si>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</si>
  <si>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</si>
  <si>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</si>
  <si>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</si>
  <si>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</si>
  <si>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</si>
  <si>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</si>
  <si>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</si>
  <si>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</si>
  <si>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</si>
  <si>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</si>
  <si>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</si>
  <si>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</si>
  <si>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</si>
  <si>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</si>
  <si>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</si>
  <si>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</si>
  <si>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</si>
  <si>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</si>
  <si>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</si>
  <si>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</si>
  <si>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</si>
  <si>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</si>
  <si>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</si>
  <si>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</si>
  <si>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</si>
  <si>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</si>
  <si>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</si>
  <si>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</si>
  <si>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</si>
  <si>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</si>
  <si>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</si>
  <si>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</si>
  <si>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</si>
  <si>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</si>
  <si>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</si>
  <si>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</si>
  <si>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</si>
  <si>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</si>
  <si>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</si>
  <si>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</si>
  <si>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</si>
  <si>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</si>
  <si>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</si>
  <si>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</si>
  <si>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</si>
  <si>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</si>
  <si>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</si>
  <si>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</si>
  <si>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</si>
  <si>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</si>
  <si>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</si>
  <si>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</si>
  <si>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</si>
  <si>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</si>
  <si>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</si>
  <si>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</si>
  <si>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</si>
  <si>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</si>
  <si>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</si>
  <si>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</si>
  <si>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</si>
  <si>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</si>
  <si>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</si>
  <si>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</si>
  <si>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</si>
  <si>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</si>
  <si>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</si>
  <si>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</si>
  <si>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</si>
  <si>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</si>
  <si>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</si>
  <si>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</si>
  <si>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</si>
  <si>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</si>
  <si>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</si>
  <si>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</si>
  <si>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</si>
  <si>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</si>
  <si>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</si>
  <si>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</si>
  <si>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</si>
  <si>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</si>
  <si>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</si>
  <si>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</si>
  <si>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</si>
  <si>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</si>
  <si>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</si>
  <si>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</si>
  <si>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</si>
  <si>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</si>
  <si>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</si>
  <si>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</si>
  <si>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</si>
  <si>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</si>
  <si>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</si>
  <si>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</si>
  <si>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</si>
  <si>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</si>
  <si>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</si>
  <si>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</si>
  <si>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</si>
  <si>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</si>
  <si>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</si>
  <si>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</si>
  <si>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</si>
  <si>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</si>
  <si>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</si>
  <si>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</si>
  <si>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</si>
  <si>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</si>
  <si>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</si>
  <si>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</si>
  <si>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</si>
  <si>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</si>
  <si>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</si>
  <si>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</si>
  <si>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</si>
  <si>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</si>
  <si>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</si>
  <si>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</si>
  <si>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</si>
  <si>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</si>
  <si>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</si>
  <si>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</si>
  <si>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</si>
  <si>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</si>
  <si>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</si>
  <si>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</si>
  <si>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</si>
  <si>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</si>
  <si>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</si>
  <si>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</si>
  <si>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</si>
  <si>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</si>
  <si>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</si>
  <si>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</si>
  <si>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</si>
  <si>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</si>
  <si>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</si>
  <si>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</si>
  <si>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</si>
  <si>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</si>
  <si>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</si>
  <si>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</si>
  <si>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</si>
  <si>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</si>
  <si>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</si>
  <si>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</si>
  <si>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</si>
  <si>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</si>
  <si>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</si>
  <si>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</si>
  <si>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</si>
  <si>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</si>
  <si>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</si>
  <si>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</si>
  <si>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</si>
  <si>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</si>
  <si>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</si>
  <si>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</si>
  <si>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</si>
  <si>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</si>
  <si>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</si>
  <si>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</si>
  <si>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</si>
  <si>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</si>
  <si>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</si>
  <si>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</si>
  <si>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</si>
  <si>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</si>
  <si>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</si>
  <si>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</si>
  <si>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</si>
  <si>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</si>
  <si>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</si>
  <si>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</si>
  <si>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</si>
  <si>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</si>
  <si>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</si>
  <si>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</si>
  <si>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</si>
  <si>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</si>
  <si>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</si>
  <si>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</si>
  <si>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</si>
  <si>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</si>
  <si>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</si>
  <si>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</si>
  <si>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</si>
  <si>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</si>
  <si>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</si>
  <si>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</si>
  <si>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</si>
  <si>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</si>
  <si>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</si>
  <si>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</si>
  <si>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</si>
  <si>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</si>
  <si>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</si>
  <si>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</si>
  <si>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</si>
  <si>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</si>
  <si>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</si>
  <si>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</si>
  <si>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</si>
  <si>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</si>
  <si>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</si>
  <si>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</si>
  <si>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</si>
  <si>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</si>
  <si>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</si>
  <si>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</si>
  <si>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</si>
  <si>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</si>
  <si>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</si>
  <si>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</si>
  <si>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</si>
  <si>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</si>
  <si>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</si>
  <si>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</si>
  <si>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</si>
  <si>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</si>
  <si>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</si>
  <si>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</si>
  <si>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</si>
  <si>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</si>
  <si>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</si>
  <si>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</si>
  <si>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</si>
  <si>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</si>
  <si>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</si>
  <si>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</si>
  <si>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</si>
  <si>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</si>
  <si>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</si>
  <si>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</si>
  <si>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</si>
  <si>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</si>
  <si>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</si>
  <si>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</si>
  <si>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</si>
  <si>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</si>
  <si>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</si>
  <si>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</si>
  <si>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</si>
  <si>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</si>
  <si>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</si>
  <si>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</si>
  <si>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</si>
  <si>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</si>
  <si>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</si>
  <si>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</si>
  <si>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</si>
  <si>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</si>
  <si>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</si>
  <si>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</si>
  <si>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</si>
  <si>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</si>
  <si>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</si>
  <si>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</si>
  <si>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</si>
  <si>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</si>
  <si>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</si>
  <si>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</si>
  <si>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</si>
  <si>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</si>
  <si>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</si>
  <si>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</si>
  <si>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</si>
  <si>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</si>
  <si>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</si>
  <si>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</si>
  <si>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</si>
  <si>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</si>
  <si>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</si>
  <si>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</si>
  <si>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</si>
  <si>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</si>
  <si>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</si>
  <si>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</si>
  <si>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</si>
  <si>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</si>
  <si>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</si>
  <si>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</si>
  <si>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</si>
  <si>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</si>
  <si>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</si>
  <si>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</si>
  <si>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</si>
  <si>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</si>
  <si>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</si>
  <si>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</si>
  <si>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</si>
  <si>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</si>
  <si>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</si>
  <si>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</si>
  <si>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</si>
  <si>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</si>
  <si>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</si>
  <si>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</si>
  <si>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</si>
  <si>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</si>
  <si>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</si>
  <si>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</si>
  <si>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</si>
  <si>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</si>
  <si>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</si>
  <si>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</si>
  <si>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</si>
  <si>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</si>
  <si>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</si>
  <si>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</si>
  <si>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</si>
  <si>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</si>
  <si>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</si>
  <si>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</si>
  <si>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</si>
  <si>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</si>
  <si>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</si>
  <si>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</si>
  <si>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</si>
  <si>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</si>
  <si>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</si>
  <si>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</si>
  <si>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</si>
  <si>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</si>
  <si>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</si>
  <si>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</si>
  <si>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</si>
  <si>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</si>
  <si>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</si>
  <si>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</si>
  <si>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</si>
  <si>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</si>
  <si>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</si>
  <si>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</si>
  <si>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</si>
  <si>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</si>
  <si>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</si>
  <si>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</si>
  <si>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</si>
  <si>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</si>
  <si>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</si>
  <si>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</si>
  <si>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</si>
  <si>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</si>
  <si>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</si>
  <si>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</si>
  <si>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</si>
  <si>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</si>
  <si>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</si>
  <si>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</si>
  <si>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</si>
  <si>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</si>
  <si>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</si>
  <si>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</si>
  <si>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</si>
  <si>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</si>
  <si>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</si>
  <si>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</si>
  <si>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</si>
  <si>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</si>
  <si>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</si>
  <si>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</si>
  <si>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</si>
  <si>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</si>
  <si>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</si>
  <si>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</si>
  <si>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</si>
  <si>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</si>
  <si>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</si>
  <si>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</si>
  <si>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</si>
  <si>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</si>
  <si>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</si>
  <si>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</si>
  <si>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</si>
  <si>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</si>
  <si>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</si>
  <si>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</si>
  <si>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</si>
  <si>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</si>
  <si>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</si>
  <si>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</si>
  <si>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</si>
  <si>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</si>
  <si>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</si>
  <si>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</si>
  <si>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</si>
  <si>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</si>
  <si>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</si>
  <si>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</si>
  <si>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</si>
  <si>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</si>
  <si>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</si>
  <si>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</si>
  <si>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</si>
  <si>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</si>
  <si>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</si>
  <si>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</si>
  <si>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</si>
  <si>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</si>
  <si>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</si>
  <si>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</si>
  <si>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</si>
  <si>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</si>
  <si>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</si>
  <si>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</si>
  <si>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</si>
  <si>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</si>
  <si>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</si>
  <si>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</si>
  <si>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</si>
  <si>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</si>
  <si>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</si>
  <si>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</si>
  <si>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</si>
  <si>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</si>
  <si>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</si>
  <si>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</si>
  <si>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</si>
  <si>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</si>
  <si>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</si>
  <si>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</si>
  <si>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</si>
  <si>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</si>
  <si>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</si>
  <si>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</si>
  <si>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</si>
  <si>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</si>
  <si>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</si>
  <si>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</si>
  <si>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</si>
  <si>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</si>
  <si>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</si>
  <si>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</si>
  <si>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</si>
  <si>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</si>
  <si>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</si>
  <si>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</si>
  <si>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</si>
  <si>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</si>
  <si>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</si>
  <si>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</si>
  <si>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</si>
  <si>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</si>
  <si>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</si>
  <si>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</si>
  <si>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</si>
  <si>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</si>
  <si>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</si>
  <si>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</si>
  <si>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</si>
  <si>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</si>
  <si>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</si>
  <si>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</si>
  <si>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</si>
  <si>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</si>
  <si>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</si>
  <si>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</si>
  <si>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</si>
  <si>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</si>
  <si>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</si>
  <si>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</si>
  <si>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</si>
  <si>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</si>
  <si>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</si>
  <si>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</si>
  <si>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</si>
  <si>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</si>
  <si>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</si>
  <si>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</si>
  <si>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</si>
  <si>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</si>
  <si>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</si>
  <si>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</si>
  <si>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</si>
  <si>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</si>
  <si>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</si>
  <si>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</si>
  <si>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</si>
  <si>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</si>
  <si>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</si>
  <si>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</si>
  <si>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</si>
  <si>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</si>
  <si>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</si>
  <si>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</si>
  <si>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</si>
  <si>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</si>
  <si>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</si>
  <si>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</si>
  <si>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</si>
  <si>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</si>
  <si>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</si>
  <si>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</si>
  <si>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</si>
  <si>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</si>
  <si>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</si>
  <si>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</si>
  <si>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</si>
  <si>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</si>
  <si>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</si>
  <si>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</si>
  <si>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</si>
  <si>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</si>
  <si>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</si>
  <si>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</si>
  <si>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</si>
  <si>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</si>
  <si>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</si>
  <si>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</si>
  <si>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</si>
  <si>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</si>
  <si>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</si>
  <si>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</si>
  <si>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</si>
  <si>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</si>
  <si>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</si>
  <si>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</si>
  <si>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</si>
  <si>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</si>
  <si>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</si>
  <si>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</si>
  <si>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</si>
  <si>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</si>
  <si>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</si>
  <si>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</si>
  <si>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</si>
  <si>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</si>
  <si>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</si>
  <si>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</si>
  <si>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</si>
  <si>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</si>
  <si>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</si>
  <si>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</si>
  <si>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</si>
  <si>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</si>
  <si>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</si>
  <si>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</si>
  <si>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</si>
  <si>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</si>
  <si>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</si>
  <si>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</si>
  <si>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</si>
  <si>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</si>
  <si>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</si>
  <si>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</si>
  <si>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</si>
  <si>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</si>
  <si>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</si>
  <si>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</si>
  <si>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</si>
  <si>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</si>
  <si>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</si>
  <si>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</si>
  <si>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</si>
  <si>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</si>
  <si>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</si>
  <si>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</si>
  <si>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</si>
  <si>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</si>
  <si>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</si>
  <si>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</si>
  <si>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</si>
  <si>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</si>
  <si>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</si>
  <si>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</si>
  <si>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</si>
  <si>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</si>
  <si>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</si>
  <si>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</si>
  <si>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</si>
  <si>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</si>
  <si>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</si>
  <si>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</si>
  <si>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</si>
  <si>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</si>
  <si>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</si>
  <si>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</si>
  <si>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</si>
  <si>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</si>
  <si>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</si>
  <si>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</si>
  <si>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</si>
  <si>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</si>
  <si>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</si>
  <si>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</si>
  <si>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</si>
  <si>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</si>
  <si>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</si>
  <si>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</si>
  <si>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</si>
  <si>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</si>
  <si>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</si>
  <si>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</si>
  <si>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</si>
  <si>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</si>
  <si>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</si>
  <si>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</si>
  <si>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</si>
  <si>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</si>
  <si>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</si>
  <si>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</si>
  <si>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</si>
  <si>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</si>
  <si>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</si>
  <si>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</si>
  <si>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</si>
  <si>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</si>
  <si>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</si>
  <si>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</si>
  <si>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</si>
  <si>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</si>
  <si>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</si>
  <si>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</si>
  <si>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</si>
  <si>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</si>
  <si>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</si>
  <si>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</si>
  <si>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</si>
  <si>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</si>
  <si>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</si>
  <si>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</si>
  <si>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</si>
  <si>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</si>
  <si>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</si>
  <si>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</si>
  <si>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</si>
  <si>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</si>
  <si>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</si>
  <si>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</si>
  <si>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</si>
  <si>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</si>
  <si>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</si>
  <si>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</si>
  <si>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</si>
  <si>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</si>
  <si>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</si>
  <si>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</si>
  <si>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</si>
  <si>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</si>
  <si>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</si>
  <si>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</si>
  <si>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</si>
  <si>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</si>
  <si>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</si>
  <si>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</si>
  <si>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</si>
  <si>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</si>
  <si>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</si>
  <si>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</si>
  <si>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</si>
  <si>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</si>
  <si>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</si>
  <si>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</si>
  <si>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</si>
  <si>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</si>
  <si>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</si>
  <si>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</si>
  <si>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</si>
  <si>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</si>
  <si>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</si>
  <si>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</si>
  <si>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</si>
  <si>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</si>
  <si>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</si>
  <si>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</si>
  <si>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</si>
  <si>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</si>
  <si>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</si>
  <si>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</si>
  <si>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</si>
  <si>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</si>
  <si>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</si>
  <si>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</si>
  <si>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</si>
  <si>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</si>
  <si>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</si>
  <si>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</si>
  <si>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</si>
  <si>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</si>
  <si>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</si>
  <si>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</si>
  <si>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</si>
  <si>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</si>
  <si>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</si>
  <si>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</si>
  <si>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</si>
  <si>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</si>
  <si>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</si>
  <si>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</si>
  <si>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</si>
  <si>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</si>
  <si>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</si>
  <si>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</si>
  <si>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</si>
  <si>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</si>
  <si>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</si>
  <si>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</si>
  <si>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</si>
  <si>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</si>
  <si>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</si>
  <si>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</si>
  <si>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</si>
  <si>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</si>
  <si>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</si>
  <si>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</si>
  <si>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</si>
  <si>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</si>
  <si>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</si>
  <si>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</si>
  <si>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</si>
  <si>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</si>
  <si>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</si>
  <si>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</si>
  <si>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</si>
  <si>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</si>
  <si>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</si>
  <si>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</si>
  <si>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</si>
  <si>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</si>
  <si>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</si>
  <si>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</si>
  <si>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</si>
  <si>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</si>
  <si>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</si>
  <si>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</si>
  <si>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</si>
  <si>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</si>
  <si>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</si>
  <si>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</si>
  <si>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</si>
  <si>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</si>
  <si>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</si>
  <si>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</si>
  <si>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</si>
  <si>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</si>
  <si>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</si>
  <si>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</si>
  <si>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</si>
  <si>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</si>
  <si>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</si>
  <si>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</si>
  <si>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</si>
  <si>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</si>
  <si>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</si>
  <si>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</si>
  <si>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</si>
  <si>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</si>
  <si>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</si>
  <si>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</si>
  <si>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</si>
  <si>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</si>
  <si>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</si>
  <si>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</si>
  <si>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</si>
  <si>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</si>
  <si>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</si>
  <si>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</si>
  <si>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</si>
  <si>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</si>
  <si>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</si>
  <si>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</si>
  <si>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</si>
  <si>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</si>
  <si>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</si>
  <si>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</si>
  <si>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</si>
  <si>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</si>
  <si>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</si>
  <si>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</si>
  <si>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</si>
  <si>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</si>
  <si>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</si>
  <si>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</si>
  <si>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</si>
  <si>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</si>
  <si>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</si>
  <si>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</si>
  <si>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</si>
  <si>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</si>
  <si>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</si>
  <si>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</si>
  <si>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</si>
  <si>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</si>
  <si>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</si>
  <si>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</si>
  <si>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</si>
  <si>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</si>
  <si>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</si>
  <si>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</si>
  <si>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</si>
  <si>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</si>
  <si>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</si>
  <si>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</si>
  <si>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</si>
  <si>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</si>
  <si>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</si>
  <si>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</si>
  <si>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</si>
  <si>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</si>
  <si>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</si>
  <si>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</si>
  <si>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</si>
  <si>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</si>
  <si>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</si>
  <si>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</si>
  <si>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</si>
  <si>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</si>
  <si>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</si>
  <si>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</si>
  <si>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</si>
  <si>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</si>
  <si>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</si>
  <si>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</si>
  <si>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</si>
  <si>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</si>
  <si>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</si>
  <si>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</si>
  <si>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</si>
  <si>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</si>
  <si>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</si>
  <si>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</si>
  <si>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</si>
  <si>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</si>
  <si>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</si>
  <si>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</si>
  <si>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</si>
  <si>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</si>
  <si>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</si>
  <si>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</si>
  <si>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</si>
  <si>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</si>
  <si>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</si>
  <si>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</si>
  <si>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</si>
  <si>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</si>
  <si>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</si>
  <si>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</si>
  <si>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</si>
  <si>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</si>
  <si>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</si>
  <si>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</si>
  <si>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</si>
  <si>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</si>
  <si>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</si>
  <si>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</si>
  <si>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</si>
  <si>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</si>
  <si>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</si>
  <si>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</si>
  <si>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</si>
  <si>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</si>
  <si>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</si>
  <si>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</si>
  <si>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</si>
  <si>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</si>
  <si>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</si>
  <si>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</si>
  <si>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</si>
  <si>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</si>
  <si>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</si>
  <si>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</si>
  <si>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</si>
  <si>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</si>
  <si>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</si>
  <si>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</si>
  <si>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</si>
  <si>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</si>
  <si>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</si>
  <si>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</si>
  <si>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</si>
  <si>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</si>
  <si>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</si>
  <si>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</si>
  <si>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</si>
  <si>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</si>
  <si>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</si>
  <si>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</si>
  <si>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</si>
  <si>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</si>
  <si>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</si>
  <si>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</si>
  <si>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</si>
  <si>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</si>
  <si>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</si>
  <si>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</si>
  <si>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</si>
  <si>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</si>
  <si>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</si>
  <si>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</si>
  <si>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</si>
  <si>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</si>
  <si>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</si>
  <si>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</si>
  <si>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</si>
  <si>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</si>
  <si>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</si>
  <si>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</si>
  <si>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</si>
  <si>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</si>
  <si>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</si>
  <si>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</si>
  <si>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</si>
  <si>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</si>
  <si>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</si>
  <si>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</si>
  <si>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</si>
  <si>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</si>
  <si>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</si>
  <si>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</si>
  <si>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</si>
  <si>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</si>
  <si>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</si>
  <si>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</si>
  <si>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</si>
  <si>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</si>
  <si>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</si>
  <si>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</si>
  <si>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</si>
  <si>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</si>
  <si>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</si>
  <si>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</si>
  <si>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</si>
  <si>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</si>
  <si>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</si>
  <si>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</si>
  <si>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</si>
  <si>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</si>
  <si>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</si>
  <si>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</si>
  <si>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</si>
  <si>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</si>
  <si>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</si>
  <si>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</si>
  <si>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</si>
  <si>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</si>
  <si>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</si>
  <si>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</si>
  <si>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</si>
  <si>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</si>
  <si>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</si>
  <si>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</si>
  <si>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</si>
  <si>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</si>
  <si>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</si>
  <si>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</si>
  <si>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</si>
  <si>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</si>
  <si>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</si>
  <si>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</si>
  <si>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</si>
  <si>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</si>
  <si>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</si>
  <si>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</si>
  <si>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</si>
  <si>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</si>
  <si>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</si>
  <si>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</si>
  <si>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</si>
  <si>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</si>
  <si>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</si>
  <si>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</si>
  <si>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</si>
  <si>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</si>
  <si>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</si>
  <si>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</si>
  <si>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</si>
  <si>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</si>
  <si>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</si>
  <si>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</si>
  <si>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</si>
  <si>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</si>
  <si>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</si>
  <si>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</si>
  <si>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</si>
  <si>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</si>
  <si>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</si>
  <si>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</si>
  <si>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</si>
  <si>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</si>
  <si>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</si>
  <si>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</si>
  <si>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</si>
  <si>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</si>
  <si>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</si>
  <si>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</si>
  <si>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</si>
  <si>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</si>
  <si>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</si>
  <si>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</si>
  <si>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</si>
  <si>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</si>
  <si>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</si>
  <si>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</si>
  <si>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</si>
  <si>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</si>
  <si>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</si>
  <si>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</si>
  <si>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</si>
  <si>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</si>
  <si>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</si>
  <si>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</si>
  <si>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</si>
  <si>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</si>
  <si>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</si>
  <si>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</si>
  <si>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</si>
  <si>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</si>
  <si>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</si>
  <si>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</si>
  <si>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</si>
  <si>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</si>
  <si>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</si>
  <si>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</si>
  <si>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</si>
  <si>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</si>
  <si>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</si>
  <si>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</si>
  <si>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</si>
  <si>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</si>
  <si>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</si>
  <si>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</si>
  <si>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</si>
  <si>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</si>
  <si>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</si>
  <si>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</si>
  <si>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</si>
  <si>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</si>
  <si>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</si>
  <si>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</si>
  <si>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</si>
  <si>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</si>
  <si>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</si>
  <si>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</si>
  <si>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</si>
  <si>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</si>
  <si>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</si>
  <si>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</si>
  <si>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</si>
  <si>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</si>
  <si>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</si>
  <si>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</si>
  <si>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</si>
  <si>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</si>
  <si>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</si>
  <si>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</si>
  <si>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</si>
  <si>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</si>
  <si>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</si>
  <si>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</si>
  <si>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</si>
  <si>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</si>
  <si>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</si>
  <si>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</si>
  <si>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</si>
  <si>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</si>
  <si>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</si>
  <si>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</si>
  <si>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</si>
  <si>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</si>
  <si>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</si>
  <si>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</si>
  <si>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</si>
  <si>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</si>
  <si>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</si>
  <si>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</si>
  <si>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</si>
  <si>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</si>
  <si>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</si>
  <si>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</si>
  <si>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</si>
  <si>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</si>
  <si>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</si>
  <si>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</si>
  <si>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</si>
  <si>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</si>
  <si>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</si>
  <si>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</si>
  <si>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</si>
  <si>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</si>
  <si>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</si>
  <si>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</si>
  <si>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</si>
  <si>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</si>
  <si>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</si>
  <si>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</si>
  <si>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</si>
  <si>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</si>
  <si>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</si>
  <si>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</si>
  <si>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</si>
  <si>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</si>
  <si>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</si>
  <si>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</si>
  <si>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</si>
  <si>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</si>
  <si>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</si>
  <si>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</si>
  <si>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</si>
  <si>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</si>
  <si>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</si>
  <si>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</si>
  <si>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</si>
  <si>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</si>
  <si>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</si>
  <si>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</si>
  <si>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</si>
  <si>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</si>
  <si>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</si>
  <si>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</si>
  <si>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</si>
  <si>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</si>
  <si>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</si>
  <si>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</si>
  <si>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</si>
  <si>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</si>
  <si>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</si>
  <si>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</si>
  <si>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</si>
  <si>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</si>
  <si>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</si>
  <si>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</si>
  <si>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</si>
  <si>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</si>
  <si>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</si>
  <si>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</si>
  <si>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</si>
  <si>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</si>
  <si>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</si>
  <si>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</si>
  <si>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</si>
  <si>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</si>
  <si>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</si>
  <si>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</si>
  <si>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</si>
  <si>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</si>
  <si>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</si>
  <si>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</si>
  <si>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</si>
  <si>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</si>
  <si>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</si>
  <si>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</si>
  <si>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</si>
  <si>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</si>
  <si>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</si>
  <si>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</si>
  <si>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</si>
  <si>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</si>
  <si>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</si>
  <si>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</si>
  <si>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</si>
  <si>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</si>
  <si>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</si>
  <si>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</si>
  <si>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</si>
  <si>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</si>
  <si>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</si>
  <si>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</si>
  <si>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</si>
  <si>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</si>
  <si>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</si>
  <si>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</si>
  <si>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</si>
  <si>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</si>
  <si>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</si>
  <si>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</si>
  <si>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</si>
  <si>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</si>
  <si>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</si>
  <si>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</si>
  <si>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</si>
  <si>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</si>
  <si>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</si>
  <si>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</si>
  <si>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</si>
  <si>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</si>
  <si>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</si>
  <si>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</si>
  <si>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</si>
  <si>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</si>
  <si>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</si>
  <si>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</si>
  <si>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</si>
  <si>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</si>
  <si>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</si>
  <si>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</si>
  <si>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</si>
  <si>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</si>
  <si>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</si>
  <si>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</si>
  <si>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</si>
  <si>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</si>
  <si>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</si>
  <si>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</si>
  <si>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</si>
  <si>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</si>
  <si>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</si>
  <si>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</si>
  <si>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</si>
  <si>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</si>
  <si>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</si>
  <si>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</si>
  <si>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</si>
  <si>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</si>
  <si>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</si>
  <si>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</si>
  <si>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</si>
  <si>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</si>
  <si>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</si>
  <si>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</si>
  <si>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</si>
  <si>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</si>
  <si>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</si>
  <si>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</si>
  <si>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</si>
  <si>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</si>
  <si>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</si>
  <si>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</si>
  <si>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</si>
  <si>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</si>
  <si>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</si>
  <si>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</si>
  <si>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</si>
  <si>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</si>
  <si>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</si>
  <si>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</si>
  <si>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</si>
  <si>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</si>
  <si>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</si>
  <si>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</si>
  <si>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</si>
  <si>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</si>
  <si>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</si>
  <si>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</si>
  <si>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</si>
  <si>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</si>
  <si>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</si>
  <si>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</si>
  <si>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</si>
  <si>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</si>
  <si>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</si>
  <si>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</si>
  <si>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</si>
  <si>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</si>
  <si>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</si>
  <si>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</si>
  <si>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</si>
  <si>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</si>
  <si>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</si>
  <si>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</si>
  <si>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</si>
  <si>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</si>
  <si>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</si>
  <si>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</si>
  <si>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</si>
  <si>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</si>
  <si>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</si>
  <si>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</si>
  <si>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</si>
  <si>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</si>
  <si>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</si>
  <si>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</si>
  <si>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</si>
  <si>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</si>
  <si>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</si>
  <si>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</si>
  <si>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</si>
  <si>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</si>
  <si>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</si>
  <si>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</si>
  <si>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</si>
  <si>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</si>
  <si>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</si>
  <si>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</si>
  <si>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</si>
  <si>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</si>
  <si>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</si>
  <si>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</si>
  <si>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</si>
  <si>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</si>
  <si>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</si>
  <si>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</si>
  <si>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</si>
  <si>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</si>
  <si>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</si>
  <si>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</si>
  <si>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</si>
  <si>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</si>
  <si>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</si>
  <si>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</si>
  <si>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</si>
  <si>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</si>
  <si>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</si>
  <si>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</si>
  <si>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</si>
  <si>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</si>
  <si>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</si>
  <si>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</si>
  <si>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</si>
  <si>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</si>
  <si>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</si>
  <si>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</si>
  <si>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</si>
  <si>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</si>
  <si>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</si>
  <si>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</si>
  <si>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</si>
  <si>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</si>
  <si>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</si>
  <si>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</si>
  <si>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</si>
  <si>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</si>
  <si>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</si>
  <si>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</si>
  <si>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</si>
  <si>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</si>
  <si>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</si>
  <si>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</si>
  <si>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</si>
  <si>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</si>
  <si>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</si>
  <si>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</si>
  <si>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</si>
  <si>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</si>
  <si>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</si>
  <si>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</si>
  <si>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</si>
  <si>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</si>
  <si>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</si>
  <si>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</si>
  <si>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</si>
  <si>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</si>
  <si>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</si>
  <si>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</si>
  <si>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</si>
  <si>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</si>
  <si>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</si>
  <si>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</si>
  <si>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</si>
  <si>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</si>
  <si>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</si>
  <si>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</si>
  <si>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</si>
  <si>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</si>
  <si>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</si>
  <si>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</si>
  <si>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</si>
  <si>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</si>
  <si>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</si>
  <si>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</si>
  <si>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</si>
  <si>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</si>
  <si>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</si>
  <si>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</si>
  <si>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</si>
  <si>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</si>
  <si>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</si>
  <si>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</si>
  <si>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</si>
  <si>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</si>
  <si>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</si>
  <si>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</si>
  <si>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</si>
  <si>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</si>
  <si>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</si>
  <si>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</si>
  <si>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</si>
  <si>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</si>
  <si>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</si>
  <si>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</si>
  <si>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</si>
  <si>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</si>
  <si>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</si>
  <si>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</si>
  <si>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</si>
  <si>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</si>
  <si>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</si>
  <si>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</si>
  <si>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</si>
  <si>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</si>
  <si>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</si>
  <si>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</si>
  <si>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</si>
  <si>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</si>
  <si>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</si>
  <si>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</si>
  <si>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</si>
  <si>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</si>
  <si>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</si>
  <si>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</si>
  <si>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</si>
  <si>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</si>
  <si>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</si>
  <si>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</si>
  <si>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</si>
  <si>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</si>
  <si>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</si>
  <si>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</si>
  <si>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</si>
  <si>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</si>
  <si>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</si>
  <si>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</si>
  <si>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</si>
  <si>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</si>
  <si>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</si>
  <si>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</si>
  <si>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</si>
  <si>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</si>
  <si>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</si>
  <si>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</si>
  <si>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</si>
  <si>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</si>
  <si>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</si>
  <si>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</si>
  <si>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</si>
  <si>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</si>
  <si>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</si>
  <si>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</si>
  <si>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</si>
  <si>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</si>
  <si>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</si>
  <si>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</si>
  <si>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</si>
  <si>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</si>
  <si>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</si>
  <si>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</si>
  <si>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</si>
  <si>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</si>
  <si>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</si>
  <si>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</si>
  <si>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</si>
  <si>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</si>
  <si>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</si>
  <si>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</si>
  <si>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</si>
  <si>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</si>
  <si>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</si>
  <si>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</si>
  <si>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</si>
  <si>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</si>
  <si>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</si>
  <si>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</si>
  <si>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</si>
  <si>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</si>
  <si>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</si>
  <si>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</si>
  <si>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</si>
  <si>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</si>
  <si>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</si>
  <si>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</si>
  <si>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</si>
  <si>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</si>
  <si>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</si>
  <si>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</si>
  <si>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</si>
  <si>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</si>
  <si>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</si>
  <si>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</si>
  <si>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</si>
  <si>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</si>
  <si>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</si>
  <si>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</si>
  <si>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</si>
  <si>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</si>
  <si>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</si>
  <si>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</si>
  <si>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</si>
  <si>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</si>
  <si>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</si>
  <si>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</si>
  <si>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</si>
  <si>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</si>
  <si>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</si>
  <si>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</si>
  <si>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</si>
  <si>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</si>
  <si>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</si>
  <si>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</si>
  <si>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</si>
  <si>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</si>
  <si>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</si>
  <si>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</si>
  <si>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</si>
  <si>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</si>
  <si>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</si>
  <si>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</si>
  <si>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</si>
  <si>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</si>
  <si>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</si>
  <si>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</si>
  <si>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</si>
  <si>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</si>
  <si>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</si>
  <si>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</si>
  <si>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</si>
  <si>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</si>
  <si>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</si>
  <si>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</si>
  <si>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</si>
  <si>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</si>
  <si>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</si>
  <si>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</si>
  <si>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</si>
  <si>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</si>
  <si>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</si>
  <si>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</si>
  <si>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</si>
  <si>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</si>
  <si>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</si>
  <si>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</si>
  <si>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</si>
  <si>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</si>
  <si>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</si>
  <si>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</si>
  <si>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</si>
  <si>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</si>
  <si>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</si>
  <si>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</si>
  <si>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</si>
  <si>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</si>
  <si>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</si>
  <si>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</si>
  <si>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</si>
  <si>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</si>
  <si>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</si>
  <si>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</si>
  <si>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</si>
  <si>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</si>
  <si>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</si>
  <si>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</si>
  <si>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</si>
  <si>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</si>
  <si>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</si>
  <si>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</si>
  <si>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</si>
  <si>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</si>
  <si>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</si>
  <si>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</si>
  <si>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</si>
  <si>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</si>
  <si>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</si>
  <si>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</si>
  <si>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</si>
  <si>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</si>
  <si>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</si>
  <si>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</si>
  <si>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</si>
  <si>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</si>
  <si>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</si>
  <si>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</si>
  <si>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</si>
  <si>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</si>
  <si>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</si>
  <si>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</si>
  <si>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</si>
  <si>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</si>
  <si>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</si>
  <si>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</si>
  <si>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</si>
  <si>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</si>
  <si>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</si>
  <si>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</si>
  <si>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</si>
  <si>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</si>
  <si>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</si>
  <si>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</si>
  <si>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</si>
  <si>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</si>
  <si>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</si>
  <si>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</si>
  <si>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</si>
  <si>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</si>
  <si>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</si>
  <si>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</si>
  <si>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</si>
  <si>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</si>
  <si>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</si>
  <si>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</si>
  <si>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</si>
  <si>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</si>
  <si>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</si>
  <si>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</si>
  <si>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</si>
  <si>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</si>
  <si>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</si>
  <si>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</si>
  <si>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</si>
  <si>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</si>
  <si>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</si>
  <si>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</si>
  <si>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</si>
  <si>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</si>
  <si>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</si>
  <si>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</si>
  <si>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</si>
  <si>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</si>
  <si>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</si>
  <si>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</si>
  <si>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</si>
  <si>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</si>
  <si>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</si>
  <si>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</si>
  <si>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</si>
  <si>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</si>
  <si>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</si>
  <si>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</si>
  <si>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</si>
  <si>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</si>
  <si>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</si>
  <si>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</si>
  <si>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</si>
  <si>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</si>
  <si>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</si>
  <si>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</si>
  <si>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</si>
  <si>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</si>
  <si>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</si>
  <si>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</si>
  <si>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</si>
  <si>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</si>
  <si>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</si>
  <si>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</si>
  <si>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</si>
  <si>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</si>
  <si>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</si>
  <si>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</si>
  <si>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</si>
  <si>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</si>
  <si>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</si>
  <si>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</si>
  <si>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</si>
  <si>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</si>
  <si>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</si>
  <si>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</si>
  <si>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</si>
  <si>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</si>
  <si>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</si>
  <si>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</si>
  <si>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</si>
  <si>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</si>
  <si>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</si>
  <si>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</si>
  <si>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</si>
  <si>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</si>
  <si>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</si>
  <si>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</si>
  <si>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</si>
  <si>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</si>
  <si>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</si>
  <si>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</si>
  <si>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</si>
  <si>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</si>
  <si>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</si>
  <si>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</si>
  <si>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</si>
  <si>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</si>
  <si>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</si>
  <si>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</si>
  <si>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</si>
  <si>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</si>
  <si>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</si>
  <si>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</si>
  <si>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</si>
  <si>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</si>
  <si>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</si>
  <si>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</si>
  <si>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</si>
  <si>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</si>
  <si>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</si>
  <si>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</si>
  <si>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</si>
  <si>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</si>
  <si>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</si>
  <si>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</si>
  <si>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</si>
  <si>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</si>
  <si>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</si>
  <si>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</si>
  <si>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</si>
  <si>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</si>
  <si>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</si>
  <si>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</si>
  <si>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</si>
  <si>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</si>
  <si>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</si>
  <si>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</si>
  <si>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</si>
  <si>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</si>
  <si>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</si>
  <si>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</si>
  <si>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</si>
  <si>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</si>
  <si>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</si>
  <si>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</si>
  <si>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</si>
  <si>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</si>
  <si>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</si>
  <si>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</si>
  <si>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</si>
  <si>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</si>
  <si>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</si>
  <si>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</si>
  <si>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</si>
  <si>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</si>
  <si>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</si>
  <si>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</si>
  <si>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</si>
  <si>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</si>
  <si>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</si>
  <si>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</si>
  <si>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</si>
  <si>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</si>
  <si>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</si>
  <si>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</si>
  <si>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</si>
  <si>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</si>
  <si>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</si>
  <si>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</si>
  <si>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</si>
  <si>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</si>
  <si>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</si>
  <si>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</si>
  <si>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</si>
  <si>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</si>
  <si>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</si>
  <si>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</si>
  <si>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</si>
  <si>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</si>
  <si>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</si>
  <si>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</si>
  <si>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</si>
  <si>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</si>
  <si>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</si>
  <si>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</si>
  <si>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</si>
  <si>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</si>
  <si>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</si>
  <si>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</si>
  <si>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</si>
  <si>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</si>
  <si>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</si>
  <si>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</si>
  <si>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</si>
  <si>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</si>
  <si>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</si>
  <si>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</si>
  <si>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</si>
  <si>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</si>
  <si>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</si>
  <si>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</si>
  <si>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</si>
  <si>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</si>
  <si>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</si>
  <si>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</si>
  <si>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</si>
  <si>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</si>
  <si>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</si>
  <si>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</si>
  <si>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</si>
  <si>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</si>
  <si>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</si>
  <si>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</si>
  <si>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</si>
  <si>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</si>
  <si>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</si>
  <si>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</si>
  <si>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</si>
  <si>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</si>
  <si>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</si>
  <si>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</si>
  <si>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</si>
  <si>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</si>
  <si>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</si>
  <si>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</si>
  <si>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</si>
  <si>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</si>
  <si>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</si>
  <si>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</si>
  <si>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</si>
  <si>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</si>
  <si>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</si>
  <si>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</si>
  <si>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</si>
  <si>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</si>
  <si>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</si>
  <si>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</si>
  <si>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</si>
  <si>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</si>
  <si>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</si>
  <si>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</si>
  <si>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</si>
  <si>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</si>
  <si>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</si>
  <si>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</si>
  <si>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</si>
  <si>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</si>
  <si>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</si>
  <si>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</si>
  <si>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</si>
  <si>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</si>
  <si>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</si>
  <si>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</si>
  <si>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</si>
  <si>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</si>
  <si>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</si>
  <si>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</si>
  <si>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</si>
  <si>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</si>
  <si>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</si>
  <si>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</si>
  <si>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</si>
  <si>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</si>
  <si>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</si>
  <si>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</si>
  <si>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</si>
  <si>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</si>
  <si>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</si>
  <si>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</si>
  <si>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</si>
  <si>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</si>
  <si>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</si>
  <si>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</si>
  <si>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</si>
  <si>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</si>
  <si>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</si>
  <si>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</si>
  <si>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</si>
  <si>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</si>
  <si>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</si>
  <si>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</si>
  <si>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</si>
  <si>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</si>
  <si>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</si>
  <si>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</si>
  <si>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</si>
  <si>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</si>
  <si>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</si>
  <si>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</si>
  <si>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</si>
  <si>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</si>
  <si>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</si>
  <si>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</si>
  <si>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</si>
  <si>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</si>
  <si>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</si>
  <si>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</si>
  <si>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</si>
  <si>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</si>
  <si>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</si>
  <si>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</si>
  <si>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</si>
  <si>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</si>
  <si>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</si>
  <si>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</si>
  <si>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</si>
  <si>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</si>
  <si>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</si>
  <si>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</si>
  <si>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</si>
  <si>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</si>
  <si>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</si>
  <si>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</si>
  <si>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</si>
  <si>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</si>
  <si>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</si>
  <si>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</si>
  <si>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</si>
  <si>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</si>
  <si>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</si>
  <si>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</si>
  <si>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</si>
  <si>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</si>
  <si>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</si>
  <si>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</si>
  <si>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</si>
  <si>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</si>
  <si>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</si>
  <si>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</si>
  <si>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</si>
  <si>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</si>
  <si>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</si>
  <si>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</si>
  <si>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</si>
  <si>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</si>
  <si>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</si>
  <si>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</si>
  <si>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</si>
  <si>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</si>
  <si>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</si>
  <si>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</si>
  <si>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</si>
  <si>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</si>
  <si>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</si>
  <si>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</si>
  <si>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</si>
  <si>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</si>
  <si>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</si>
  <si>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</si>
  <si>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</si>
  <si>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</si>
  <si>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</si>
  <si>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</si>
  <si>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</si>
  <si>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</si>
  <si>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</si>
  <si>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</si>
  <si>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</si>
  <si>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</si>
  <si>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</si>
  <si>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</si>
  <si>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</si>
  <si>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</si>
  <si>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</si>
  <si>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</si>
  <si>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</si>
  <si>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</si>
  <si>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</si>
  <si>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</si>
  <si>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</si>
  <si>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</si>
  <si>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</si>
  <si>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</si>
  <si>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</si>
  <si>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</si>
  <si>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</si>
  <si>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</si>
  <si>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</si>
  <si>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</si>
  <si>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</si>
  <si>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</si>
  <si>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</si>
  <si>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</si>
  <si>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</si>
  <si>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</si>
  <si>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</si>
  <si>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</si>
  <si>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</si>
  <si>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</si>
  <si>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</si>
  <si>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</si>
  <si>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</si>
  <si>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</si>
  <si>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</si>
  <si>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</si>
  <si>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</si>
  <si>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</si>
  <si>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</si>
  <si>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</si>
  <si>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</si>
  <si>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</si>
  <si>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</si>
  <si>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</si>
  <si>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</si>
  <si>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</si>
  <si>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</si>
  <si>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</si>
  <si>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</si>
  <si>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</si>
  <si>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</si>
  <si>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</si>
  <si>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</si>
  <si>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</si>
  <si>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</si>
  <si>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</si>
  <si>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</si>
  <si>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</si>
  <si>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</si>
  <si>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</si>
  <si>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</si>
  <si>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</si>
  <si>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</si>
  <si>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</si>
  <si>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</si>
  <si>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</si>
  <si>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</si>
  <si>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</si>
  <si>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</si>
  <si>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</si>
  <si>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</si>
  <si>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</si>
  <si>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</si>
  <si>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</si>
  <si>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</si>
  <si>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</si>
  <si>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</si>
  <si>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</si>
  <si>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</si>
  <si>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</si>
  <si>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</si>
  <si>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</si>
  <si>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</si>
  <si>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</si>
  <si>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</si>
  <si>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</si>
  <si>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</si>
  <si>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</si>
  <si>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</si>
  <si>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</si>
  <si>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</si>
  <si>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</si>
  <si>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</si>
  <si>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</si>
  <si>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</si>
  <si>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</si>
  <si>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</si>
  <si>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</si>
  <si>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</si>
  <si>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</si>
  <si>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</si>
  <si>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</si>
  <si>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</si>
  <si>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</si>
  <si>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</si>
  <si>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</si>
  <si>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</si>
  <si>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</si>
  <si>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</si>
  <si>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</si>
  <si>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</si>
  <si>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</si>
  <si>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</si>
  <si>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</si>
  <si>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</si>
  <si>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</si>
  <si>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</si>
  <si>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</si>
  <si>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</si>
  <si>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</si>
  <si>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</si>
  <si>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</si>
  <si>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</si>
  <si>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</si>
  <si>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</si>
  <si>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</si>
  <si>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</si>
  <si>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</si>
  <si>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</si>
  <si>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</si>
  <si>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</si>
  <si>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</si>
  <si>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</si>
  <si>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</si>
  <si>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</si>
  <si>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</si>
  <si>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</si>
  <si>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</si>
  <si>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</si>
  <si>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</si>
  <si>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</si>
  <si>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</si>
  <si>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</si>
  <si>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</si>
  <si>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</si>
  <si>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</si>
  <si>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</si>
  <si>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</si>
  <si>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</si>
  <si>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</si>
  <si>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</si>
  <si>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</si>
  <si>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</si>
  <si>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</si>
  <si>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</si>
  <si>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</si>
  <si>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</si>
  <si>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</si>
  <si>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</si>
  <si>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</si>
  <si>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</si>
  <si>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</si>
  <si>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</si>
  <si>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</si>
  <si>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</si>
  <si>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</si>
  <si>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</si>
  <si>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</si>
  <si>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</si>
  <si>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</si>
  <si>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</si>
  <si>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</si>
  <si>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</si>
  <si>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</si>
  <si>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</si>
  <si>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</si>
  <si>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</si>
  <si>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</si>
  <si>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</si>
  <si>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</si>
  <si>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</si>
  <si>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</si>
  <si>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</si>
  <si>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</si>
  <si>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</si>
  <si>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</si>
  <si>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</si>
  <si>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</si>
  <si>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</si>
  <si>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</si>
  <si>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</si>
  <si>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</si>
  <si>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</si>
  <si>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</si>
  <si>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</si>
  <si>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</si>
  <si>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</si>
  <si>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</si>
  <si>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</si>
  <si>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</si>
  <si>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</si>
  <si>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</si>
  <si>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</si>
  <si>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</si>
  <si>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</si>
  <si>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</si>
  <si>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</si>
  <si>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</si>
  <si>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</si>
  <si>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</si>
  <si>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</si>
  <si>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</si>
  <si>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</si>
  <si>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</si>
  <si>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</si>
  <si>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</si>
  <si>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</si>
  <si>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</si>
  <si>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</si>
  <si>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</si>
  <si>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</si>
  <si>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</si>
  <si>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</si>
  <si>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</si>
  <si>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</si>
  <si>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</si>
  <si>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</si>
  <si>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</si>
  <si>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</si>
  <si>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</si>
  <si>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</si>
  <si>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</si>
  <si>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</si>
  <si>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</si>
  <si>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</si>
  <si>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</si>
  <si>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</si>
  <si>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</si>
  <si>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</si>
  <si>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</si>
  <si>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</si>
  <si>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</si>
  <si>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</si>
  <si>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</si>
  <si>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</si>
  <si>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</si>
  <si>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</si>
  <si>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</si>
  <si>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</si>
  <si>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</si>
  <si>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</si>
  <si>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</si>
  <si>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</si>
  <si>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</si>
  <si>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</si>
  <si>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</si>
  <si>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</si>
  <si>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</si>
  <si>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</si>
  <si>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</si>
  <si>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</si>
  <si>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</si>
  <si>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</si>
  <si>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</si>
  <si>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</si>
  <si>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</si>
  <si>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</si>
  <si>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</si>
  <si>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</si>
  <si>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</si>
  <si>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</si>
  <si>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</si>
  <si>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</si>
  <si>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</si>
  <si>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</si>
  <si>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</si>
  <si>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</si>
  <si>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</si>
  <si>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</si>
  <si>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</si>
  <si>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</si>
  <si>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</si>
  <si>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</si>
  <si>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</si>
  <si>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</si>
  <si>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</si>
  <si>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</si>
  <si>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</si>
  <si>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</si>
  <si>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</si>
  <si>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</si>
  <si>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</si>
  <si>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</si>
  <si>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</si>
  <si>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</si>
  <si>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</si>
  <si>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</si>
  <si>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</si>
  <si>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</si>
  <si>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</si>
  <si>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</si>
  <si>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</si>
  <si>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</si>
  <si>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</si>
  <si>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</si>
  <si>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</si>
  <si>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</si>
  <si>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</si>
  <si>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</si>
  <si>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</si>
  <si>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</si>
  <si>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</si>
  <si>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</si>
  <si>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</si>
  <si>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</si>
  <si>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</si>
  <si>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</si>
  <si>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</si>
  <si>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</si>
  <si>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</si>
  <si>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</si>
  <si>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</si>
  <si>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</si>
  <si>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</si>
  <si>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</si>
  <si>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</si>
  <si>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</si>
  <si>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</si>
  <si>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</si>
  <si>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</si>
  <si>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</si>
  <si>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</si>
  <si>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</si>
  <si>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</si>
  <si>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</si>
  <si>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</si>
  <si>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</si>
  <si>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</si>
  <si>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</si>
  <si>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</si>
  <si>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</si>
  <si>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</si>
  <si>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</si>
  <si>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</si>
  <si>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</si>
  <si>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</si>
  <si>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</si>
  <si>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</si>
  <si>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</si>
  <si>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</si>
  <si>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</si>
  <si>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</si>
  <si>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</si>
  <si>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</si>
  <si>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</si>
  <si>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</si>
  <si>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</si>
  <si>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</si>
  <si>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</si>
  <si>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</si>
  <si>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</si>
  <si>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</si>
  <si>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</si>
  <si>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</si>
  <si>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</si>
  <si>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</si>
  <si>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</si>
  <si>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</si>
  <si>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</si>
  <si>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</si>
  <si>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</si>
  <si>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</si>
  <si>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</si>
  <si>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</si>
  <si>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</si>
  <si>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</si>
  <si>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</si>
  <si>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</si>
  <si>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</si>
  <si>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</si>
  <si>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</si>
  <si>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</si>
  <si>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</si>
  <si>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</si>
  <si>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</si>
  <si>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</si>
  <si>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</si>
  <si>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</si>
  <si>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</si>
  <si>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</si>
  <si>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</si>
  <si>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</si>
  <si>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</si>
  <si>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</si>
  <si>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</si>
  <si>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</si>
  <si>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</si>
  <si>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</si>
  <si>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</si>
  <si>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</si>
  <si>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</si>
  <si>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</si>
  <si>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</si>
  <si>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</si>
  <si>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</si>
  <si>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</si>
  <si>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</si>
  <si>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</si>
  <si>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</si>
  <si>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</si>
  <si>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</si>
  <si>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</si>
  <si>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</si>
  <si>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</si>
  <si>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</si>
  <si>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</si>
  <si>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</si>
  <si>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</si>
  <si>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</si>
  <si>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</si>
  <si>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</si>
  <si>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</si>
  <si>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</si>
  <si>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</si>
  <si>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</si>
  <si>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</si>
  <si>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</si>
  <si>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</si>
  <si>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</si>
  <si>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</si>
  <si>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</si>
  <si>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</si>
  <si>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</si>
  <si>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</si>
  <si>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</si>
  <si>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</si>
  <si>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</si>
  <si>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</si>
  <si>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</si>
  <si>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</si>
  <si>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</si>
  <si>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</si>
  <si>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</si>
  <si>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</si>
  <si>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</si>
  <si>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</si>
  <si>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</si>
  <si>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</si>
  <si>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</si>
  <si>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</si>
  <si>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</si>
  <si>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</si>
  <si>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</si>
  <si>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</si>
  <si>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</si>
  <si>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</si>
  <si>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</si>
  <si>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</si>
  <si>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</si>
  <si>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</si>
  <si>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</si>
  <si>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</si>
  <si>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</si>
  <si>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</si>
  <si>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</si>
  <si>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</si>
  <si>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</si>
  <si>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</si>
  <si>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</si>
  <si>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</si>
  <si>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</si>
  <si>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</si>
  <si>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</si>
  <si>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</si>
  <si>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</si>
  <si>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</si>
  <si>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</si>
  <si>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</si>
  <si>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</si>
  <si>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</si>
  <si>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</si>
  <si>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</si>
  <si>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</si>
  <si>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</si>
  <si>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</si>
  <si>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</si>
  <si>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</si>
  <si>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</si>
  <si>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</si>
  <si>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</si>
  <si>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</si>
  <si>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</si>
  <si>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</si>
  <si>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</si>
  <si>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</si>
  <si>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</si>
  <si>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</si>
  <si>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</si>
  <si>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</si>
  <si>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</si>
  <si>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</si>
  <si>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</si>
  <si>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</si>
  <si>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</si>
  <si>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</si>
  <si>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</si>
  <si>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</si>
  <si>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</si>
  <si>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</si>
  <si>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</si>
  <si>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</si>
  <si>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</si>
  <si>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</si>
  <si>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</si>
  <si>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</si>
  <si>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</si>
  <si>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</si>
  <si>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</si>
  <si>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</si>
  <si>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</si>
  <si>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</si>
  <si>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</si>
  <si>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</si>
  <si>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</si>
  <si>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</si>
  <si>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</si>
  <si>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</si>
  <si>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</si>
  <si>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</si>
  <si>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</si>
  <si>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</si>
  <si>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</si>
  <si>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</si>
  <si>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</si>
  <si>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</si>
  <si>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</si>
  <si>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</si>
  <si>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</si>
  <si>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</si>
  <si>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</si>
  <si>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</si>
  <si>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</si>
  <si>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</si>
  <si>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</si>
  <si>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</si>
  <si>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</si>
  <si>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</si>
  <si>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</si>
  <si>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</si>
  <si>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</si>
  <si>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</si>
  <si>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</si>
  <si>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</si>
  <si>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</si>
  <si>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</si>
  <si>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</si>
  <si>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</si>
  <si>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</si>
  <si>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</si>
  <si>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</si>
  <si>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</si>
  <si>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</si>
  <si>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</si>
  <si>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</si>
  <si>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</si>
  <si>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</si>
  <si>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</si>
  <si>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</si>
  <si>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</si>
  <si>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</si>
  <si>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</si>
  <si>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</si>
  <si>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</si>
  <si>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</si>
  <si>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</si>
  <si>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</si>
  <si>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</si>
  <si>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</si>
  <si>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</si>
  <si>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</si>
  <si>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</si>
  <si>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</si>
  <si>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</si>
  <si>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</si>
  <si>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</si>
  <si>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</si>
  <si>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</si>
  <si>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</si>
  <si>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</si>
  <si>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</si>
  <si>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</si>
  <si>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</si>
  <si>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</si>
  <si>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</si>
  <si>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</si>
  <si>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</si>
  <si>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</si>
  <si>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</si>
  <si>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</si>
  <si>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</si>
  <si>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</si>
  <si>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</si>
  <si>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</si>
  <si>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</si>
  <si>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</si>
  <si>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</si>
  <si>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</si>
  <si>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</si>
  <si>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</si>
  <si>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</si>
  <si>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</si>
  <si>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</si>
  <si>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</si>
  <si>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</si>
  <si>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</si>
  <si>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</si>
  <si>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</si>
  <si>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</si>
  <si>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</si>
  <si>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</si>
  <si>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</si>
  <si>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</si>
  <si>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</si>
  <si>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</si>
  <si>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</si>
  <si>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</si>
  <si>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</si>
  <si>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</si>
  <si>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</si>
  <si>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</si>
  <si>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</si>
  <si>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</si>
  <si>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</si>
  <si>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</si>
  <si>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</si>
  <si>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</si>
  <si>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</si>
  <si>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</si>
  <si>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</si>
  <si>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</si>
  <si>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</si>
  <si>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</si>
  <si>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</si>
  <si>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</si>
  <si>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</si>
  <si>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</si>
  <si>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</si>
  <si>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</si>
  <si>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</si>
  <si>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</si>
  <si>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</si>
  <si>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</si>
  <si>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</si>
  <si>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</si>
  <si>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</si>
  <si>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</si>
  <si>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</si>
  <si>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</si>
  <si>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</si>
  <si>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</si>
  <si>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</si>
  <si>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</si>
  <si>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</si>
  <si>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</si>
  <si>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</si>
  <si>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</si>
  <si>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</si>
  <si>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</si>
  <si>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</si>
  <si>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</si>
  <si>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</si>
  <si>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</si>
  <si>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</si>
  <si>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</si>
  <si>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</si>
  <si>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</si>
  <si>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</si>
  <si>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</si>
  <si>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</si>
  <si>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</si>
  <si>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</si>
  <si>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</si>
  <si>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</si>
  <si>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</si>
  <si>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</si>
  <si>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</si>
  <si>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</si>
  <si>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</si>
  <si>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</si>
  <si>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</si>
  <si>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</si>
  <si>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</si>
  <si>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</si>
  <si>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</si>
  <si>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</si>
  <si>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</si>
  <si>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</si>
  <si>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</si>
  <si>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</si>
  <si>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</si>
  <si>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</si>
  <si>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</si>
  <si>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</si>
  <si>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</si>
  <si>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</si>
  <si>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</si>
  <si>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</si>
  <si>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</si>
  <si>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</si>
  <si>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</si>
  <si>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</si>
  <si>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</si>
  <si>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</si>
  <si>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</si>
  <si>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</si>
  <si>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</si>
  <si>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</si>
  <si>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</si>
  <si>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</si>
  <si>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</si>
  <si>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</si>
  <si>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</si>
  <si>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</si>
  <si>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</si>
  <si>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</si>
  <si>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</si>
  <si>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</si>
  <si>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</si>
  <si>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</si>
  <si>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</si>
  <si>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</si>
  <si>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</si>
  <si>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</si>
  <si>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</si>
  <si>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</si>
  <si>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</si>
  <si>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</si>
  <si>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</si>
  <si>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</si>
  <si>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</si>
  <si>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</si>
  <si>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</si>
  <si>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</si>
  <si>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</si>
  <si>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</si>
  <si>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</si>
  <si>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</si>
  <si>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</si>
  <si>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</si>
  <si>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</si>
  <si>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</si>
  <si>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</si>
  <si>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</si>
  <si>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</si>
  <si>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</si>
  <si>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</si>
  <si>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</si>
  <si>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</si>
  <si>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</si>
  <si>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</si>
  <si>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</si>
  <si>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</si>
  <si>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</si>
  <si>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</si>
  <si>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</si>
  <si>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</si>
  <si>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</si>
  <si>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</si>
  <si>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</si>
  <si>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</si>
  <si>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</si>
  <si>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</si>
  <si>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</si>
  <si>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</si>
  <si>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</si>
  <si>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</si>
  <si>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</si>
  <si>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</si>
  <si>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</si>
  <si>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</si>
  <si>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</si>
  <si>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</si>
  <si>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</si>
  <si>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</si>
  <si>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</si>
  <si>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</si>
  <si>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</si>
  <si>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</si>
  <si>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</si>
  <si>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</si>
  <si>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</si>
  <si>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</si>
  <si>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</si>
  <si>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</si>
  <si>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</si>
  <si>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</si>
  <si>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</si>
  <si>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</si>
  <si>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</si>
  <si>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</si>
  <si>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</si>
  <si>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</si>
  <si>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</si>
  <si>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</si>
  <si>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</si>
  <si>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</si>
  <si>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</si>
  <si>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</si>
  <si>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</si>
  <si>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</si>
  <si>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</si>
  <si>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</si>
  <si>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</si>
  <si>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</si>
  <si>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</si>
  <si>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</si>
  <si>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</si>
  <si>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</si>
  <si>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</si>
  <si>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</si>
  <si>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</si>
  <si>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</si>
  <si>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</si>
  <si>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</si>
  <si>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</si>
  <si>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</si>
  <si>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</si>
  <si>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</si>
  <si>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</si>
  <si>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</si>
  <si>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</si>
  <si>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</si>
  <si>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</si>
  <si>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</si>
  <si>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</si>
  <si>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</si>
  <si>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</si>
  <si>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</si>
  <si>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</si>
  <si>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</si>
  <si>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</si>
  <si>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</si>
  <si>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</si>
  <si>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</si>
  <si>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</si>
  <si>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</si>
  <si>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</si>
  <si>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</si>
  <si>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</si>
  <si>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</si>
  <si>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</si>
  <si>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</si>
  <si>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</si>
  <si>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</si>
  <si>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</si>
  <si>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</si>
  <si>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</si>
  <si>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</si>
  <si>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</si>
  <si>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</si>
  <si>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</si>
  <si>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</si>
  <si>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</si>
  <si>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</si>
  <si>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</si>
  <si>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</si>
  <si>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</si>
  <si>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</si>
  <si>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</si>
  <si>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</si>
  <si>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</si>
  <si>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</si>
  <si>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</si>
  <si>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</si>
  <si>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</si>
  <si>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</si>
  <si>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</si>
  <si>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</si>
  <si>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</si>
  <si>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</si>
  <si>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</si>
  <si>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</si>
  <si>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</si>
  <si>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</si>
  <si>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</si>
  <si>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</si>
  <si>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</si>
  <si>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</si>
  <si>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</si>
  <si>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</si>
  <si>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</si>
  <si>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</si>
  <si>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</si>
  <si>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</si>
  <si>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</si>
  <si>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</si>
  <si>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</si>
  <si>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</si>
  <si>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</si>
  <si>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</si>
  <si>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</si>
  <si>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</si>
  <si>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</si>
  <si>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</si>
  <si>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</si>
  <si>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</si>
  <si>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</si>
  <si>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</si>
  <si>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</si>
  <si>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</si>
  <si>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</si>
  <si>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</si>
  <si>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</si>
  <si>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</si>
  <si>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</si>
  <si>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</si>
  <si>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</si>
  <si>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</si>
  <si>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</si>
  <si>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</si>
  <si>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</si>
  <si>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</si>
  <si>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</si>
  <si>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</si>
  <si>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</si>
  <si>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</si>
  <si>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</si>
  <si>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</si>
  <si>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</si>
  <si>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</si>
  <si>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</si>
  <si>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</si>
  <si>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</si>
  <si>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</si>
  <si>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</si>
  <si>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</si>
  <si>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</si>
  <si>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</si>
  <si>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</si>
  <si>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</si>
  <si>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</si>
  <si>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</si>
  <si>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</si>
  <si>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</si>
  <si>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</si>
  <si>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</si>
  <si>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</si>
  <si>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</si>
  <si>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</si>
  <si>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</si>
  <si>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</si>
  <si>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</si>
  <si>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</si>
  <si>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</si>
  <si>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</si>
  <si>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</si>
  <si>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</si>
  <si>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</si>
  <si>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</si>
  <si>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</si>
  <si>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</si>
  <si>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</si>
  <si>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</si>
  <si>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</si>
  <si>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</si>
  <si>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</si>
  <si>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</si>
  <si>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</si>
  <si>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</si>
  <si>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</si>
  <si>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</si>
  <si>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</si>
  <si>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</si>
  <si>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</si>
  <si>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</si>
  <si>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</si>
  <si>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</si>
  <si>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</si>
  <si>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</si>
  <si>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</si>
  <si>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</si>
  <si>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</si>
  <si>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</si>
  <si>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</si>
  <si>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</si>
  <si>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</si>
  <si>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</si>
  <si>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</si>
  <si>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</si>
  <si>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</si>
  <si>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</si>
  <si>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</si>
  <si>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</si>
  <si>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</si>
  <si>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</si>
  <si>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</si>
  <si>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</si>
  <si>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</si>
  <si>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</si>
  <si>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</si>
  <si>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</si>
  <si>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</si>
  <si>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</si>
  <si>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</si>
  <si>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</si>
  <si>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</si>
  <si>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</si>
  <si>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</si>
  <si>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</si>
  <si>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</si>
  <si>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</si>
  <si>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</si>
  <si>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</si>
  <si>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</si>
  <si>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</si>
  <si>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</si>
  <si>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</si>
  <si>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</si>
  <si>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</si>
  <si>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</si>
  <si>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</si>
  <si>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</si>
  <si>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</si>
  <si>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</si>
  <si>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</si>
  <si>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</si>
  <si>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</si>
  <si>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</si>
  <si>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</si>
  <si>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</si>
  <si>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</si>
  <si>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</si>
  <si>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</si>
  <si>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</si>
  <si>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</si>
  <si>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</si>
  <si>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</si>
  <si>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</si>
  <si>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</si>
  <si>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</si>
  <si>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</si>
  <si>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</si>
  <si>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</si>
  <si>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</si>
  <si>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</si>
  <si>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</si>
  <si>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</si>
  <si>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</si>
  <si>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</si>
  <si>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</si>
  <si>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</si>
  <si>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</si>
  <si>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</si>
  <si>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</si>
  <si>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</si>
  <si>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</si>
  <si>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</si>
  <si>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</si>
  <si>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</si>
  <si>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</si>
  <si>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</si>
  <si>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</si>
  <si>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</si>
  <si>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</si>
  <si>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</si>
  <si>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</si>
  <si>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</si>
  <si>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</si>
  <si>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</si>
  <si>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</si>
  <si>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</si>
  <si>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</si>
  <si>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</si>
  <si>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</si>
  <si>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</si>
  <si>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</si>
  <si>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</si>
  <si>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</si>
  <si>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</si>
  <si>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</si>
  <si>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</si>
  <si>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</si>
  <si>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</si>
  <si>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</si>
  <si>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</si>
  <si>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</si>
  <si>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</si>
  <si>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</si>
  <si>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</si>
  <si>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</si>
  <si>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</si>
  <si>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</si>
  <si>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</si>
  <si>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</si>
  <si>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</si>
  <si>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</si>
  <si>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</si>
  <si>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</si>
  <si>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</si>
  <si>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</si>
  <si>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</si>
  <si>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</si>
  <si>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</si>
  <si>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</si>
  <si>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</si>
  <si>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</si>
  <si>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</si>
  <si>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</si>
  <si>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</si>
  <si>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</si>
  <si>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</si>
  <si>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</si>
  <si>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</si>
  <si>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</si>
  <si>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</si>
  <si>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</si>
  <si>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</si>
  <si>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</si>
  <si>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</si>
  <si>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</si>
  <si>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</si>
  <si>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</si>
  <si>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</si>
  <si>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</si>
  <si>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</si>
  <si>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</si>
  <si>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</si>
  <si>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</si>
  <si>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</si>
  <si>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</si>
  <si>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</si>
  <si>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</si>
  <si>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</si>
  <si>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</si>
  <si>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</si>
  <si>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</si>
  <si>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</si>
  <si>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</si>
  <si>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</si>
  <si>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</si>
  <si>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</si>
  <si>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</si>
  <si>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</si>
  <si>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</si>
  <si>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</si>
  <si>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</si>
  <si>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</si>
  <si>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</si>
  <si>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</si>
  <si>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</si>
  <si>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</si>
  <si>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</si>
  <si>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</si>
  <si>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</si>
  <si>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</si>
  <si>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</si>
  <si>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</si>
  <si>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</si>
  <si>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</si>
  <si>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</si>
  <si>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</si>
  <si>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</si>
  <si>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</si>
  <si>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</si>
  <si>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</si>
  <si>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</si>
  <si>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</si>
  <si>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</si>
  <si>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</si>
  <si>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</si>
  <si>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</si>
  <si>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</si>
  <si>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</si>
  <si>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</si>
  <si>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</si>
  <si>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</si>
  <si>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</si>
  <si>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</si>
  <si>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</si>
  <si>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</si>
  <si>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</si>
  <si>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</si>
  <si>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</si>
  <si>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</si>
  <si>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</si>
  <si>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</si>
  <si>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</si>
  <si>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</si>
  <si>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</si>
  <si>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</si>
  <si>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</si>
  <si>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</si>
  <si>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</si>
  <si>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</si>
  <si>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</si>
  <si>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</si>
  <si>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</si>
  <si>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</si>
  <si>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</si>
  <si>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</si>
  <si>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</si>
  <si>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</si>
  <si>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</si>
  <si>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</si>
  <si>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</si>
  <si>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</si>
  <si>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</si>
  <si>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</si>
  <si>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</si>
  <si>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</si>
  <si>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</si>
  <si>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</si>
  <si>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</si>
  <si>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</si>
  <si>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</si>
  <si>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</si>
  <si>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</si>
  <si>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</si>
  <si>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</si>
  <si>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</si>
  <si>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</si>
  <si>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</si>
  <si>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</si>
  <si>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</si>
  <si>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</si>
  <si>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</si>
  <si>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</si>
  <si>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</si>
  <si>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</si>
  <si>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</si>
  <si>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</si>
  <si>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</si>
  <si>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</si>
  <si>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</si>
  <si>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</si>
  <si>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</si>
  <si>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</si>
  <si>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</si>
  <si>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</si>
  <si>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</si>
  <si>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</si>
  <si>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</si>
  <si>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</si>
  <si>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</si>
  <si>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</si>
  <si>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</si>
  <si>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</si>
  <si>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</si>
  <si>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</si>
  <si>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</si>
  <si>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</si>
  <si>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</si>
  <si>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</si>
  <si>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</si>
  <si>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</si>
  <si>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</si>
  <si>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</si>
  <si>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</si>
  <si>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</si>
  <si>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</si>
  <si>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</si>
  <si>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</si>
  <si>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</si>
  <si>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</si>
  <si>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</si>
  <si>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</si>
  <si>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</si>
  <si>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</si>
  <si>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</si>
  <si>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</si>
  <si>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</si>
  <si>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</si>
  <si>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</si>
  <si>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</si>
  <si>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</si>
  <si>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</si>
  <si>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</si>
  <si>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</si>
  <si>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</si>
  <si>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</si>
  <si>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</si>
  <si>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</si>
  <si>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</si>
  <si>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</si>
  <si>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</si>
  <si>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</si>
  <si>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</si>
  <si>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</si>
  <si>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</si>
  <si>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</si>
  <si>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</si>
  <si>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</si>
  <si>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</si>
  <si>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</si>
  <si>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</si>
  <si>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</si>
  <si>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</si>
  <si>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</si>
  <si>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</si>
  <si>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</si>
  <si>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</si>
  <si>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</si>
  <si>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</si>
  <si>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</si>
  <si>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</si>
  <si>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</si>
  <si>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</si>
  <si>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</si>
  <si>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</si>
  <si>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</si>
  <si>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</si>
  <si>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</si>
  <si>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</si>
  <si>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</si>
  <si>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</si>
  <si>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</si>
  <si>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</si>
  <si>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</si>
  <si>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</si>
  <si>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</si>
  <si>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</si>
  <si>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</si>
  <si>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</si>
  <si>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</si>
  <si>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</si>
  <si>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</si>
  <si>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</si>
  <si>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</si>
  <si>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</si>
  <si>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</si>
  <si>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</si>
  <si>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</si>
  <si>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</si>
  <si>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</si>
  <si>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</si>
  <si>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</si>
  <si>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</si>
  <si>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</si>
  <si>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</si>
  <si>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</si>
  <si>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</si>
  <si>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</si>
  <si>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</si>
  <si>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</si>
  <si>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</si>
  <si>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</si>
  <si>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</si>
  <si>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</si>
  <si>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</si>
  <si>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</si>
  <si>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</si>
  <si>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</si>
  <si>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</si>
  <si>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</si>
  <si>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</si>
  <si>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</si>
  <si>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</si>
  <si>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</si>
  <si>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</si>
  <si>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</si>
  <si>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</si>
  <si>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</si>
  <si>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</si>
  <si>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</si>
  <si>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</si>
  <si>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</si>
  <si>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</si>
  <si>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</si>
  <si>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</si>
  <si>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</si>
  <si>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</si>
  <si>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</si>
  <si>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</si>
  <si>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</si>
  <si>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</si>
  <si>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</si>
  <si>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</si>
  <si>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</si>
  <si>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</si>
  <si>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</si>
  <si>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</si>
  <si>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</si>
  <si>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</si>
  <si>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</si>
  <si>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</si>
  <si>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</si>
  <si>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</si>
  <si>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</si>
  <si>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</si>
  <si>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</si>
  <si>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</si>
  <si>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</si>
  <si>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</si>
  <si>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</si>
  <si>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</si>
  <si>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</si>
  <si>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</si>
  <si>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</si>
  <si>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</si>
  <si>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</si>
  <si>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</si>
  <si>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</si>
  <si>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</si>
  <si>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</si>
  <si>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</si>
  <si>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</si>
  <si>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</si>
  <si>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</si>
  <si>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</si>
  <si>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</si>
  <si>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</si>
  <si>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</si>
  <si>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</si>
  <si>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</si>
  <si>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</si>
  <si>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</si>
  <si>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</si>
  <si>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</si>
  <si>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</si>
  <si>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</si>
  <si>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</si>
  <si>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</si>
  <si>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</si>
  <si>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</si>
  <si>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</si>
  <si>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</si>
  <si>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</si>
  <si>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</si>
  <si>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</si>
  <si>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</si>
  <si>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</si>
  <si>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</si>
  <si>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</si>
  <si>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</si>
  <si>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</si>
  <si>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</si>
  <si>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</si>
  <si>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</si>
  <si>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</si>
  <si>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</si>
  <si>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</si>
  <si>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</si>
  <si>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</si>
  <si>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</si>
  <si>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</si>
  <si>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</si>
  <si>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</si>
  <si>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</si>
  <si>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</si>
  <si>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</si>
  <si>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</si>
  <si>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</si>
  <si>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</si>
  <si>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</si>
  <si>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</si>
  <si>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</si>
  <si>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</si>
  <si>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</si>
  <si>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</si>
  <si>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</si>
  <si>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</si>
  <si>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</si>
  <si>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</si>
  <si>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</si>
  <si>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</si>
  <si>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</si>
  <si>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</si>
  <si>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</si>
  <si>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</si>
  <si>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</si>
  <si>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</si>
  <si>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</si>
  <si>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</si>
  <si>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</si>
  <si>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</si>
  <si>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</si>
  <si>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</si>
  <si>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</si>
  <si>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</si>
  <si>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</si>
  <si>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</si>
  <si>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</si>
  <si>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</si>
  <si>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</si>
  <si>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</si>
  <si>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</si>
  <si>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</si>
  <si>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</si>
  <si>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</si>
  <si>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</si>
  <si>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</si>
  <si>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</si>
  <si>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</si>
  <si>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</si>
  <si>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</si>
  <si>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</si>
  <si>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</si>
  <si>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</si>
  <si>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</si>
  <si>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</si>
  <si>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</si>
  <si>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</si>
  <si>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</si>
  <si>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</si>
  <si>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</si>
  <si>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</si>
  <si>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</si>
  <si>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</si>
  <si>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</si>
  <si>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</si>
  <si>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</si>
  <si>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</si>
  <si>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</si>
  <si>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</si>
  <si>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</si>
  <si>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</si>
  <si>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</si>
  <si>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</si>
  <si>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</si>
  <si>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</si>
  <si>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</si>
  <si>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</si>
  <si>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</si>
  <si>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</si>
  <si>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</si>
  <si>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</si>
  <si>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</si>
  <si>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</si>
  <si>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</si>
  <si>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</si>
  <si>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</si>
  <si>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</si>
  <si>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</si>
  <si>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</si>
  <si>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</si>
  <si>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</si>
  <si>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</si>
  <si>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</si>
  <si>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</si>
  <si>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</si>
  <si>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</si>
  <si>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</si>
  <si>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</si>
  <si>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</si>
  <si>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</si>
  <si>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</si>
  <si>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</si>
  <si>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</si>
  <si>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</si>
  <si>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</si>
  <si>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</si>
  <si>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</si>
  <si>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</si>
  <si>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</si>
  <si>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</si>
  <si>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</si>
  <si>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</si>
  <si>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</si>
  <si>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</si>
  <si>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</si>
  <si>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</si>
  <si>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</si>
  <si>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</si>
  <si>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</si>
  <si>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</si>
  <si>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</si>
  <si>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</si>
  <si>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</si>
  <si>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</si>
  <si>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</si>
  <si>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</si>
  <si>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</si>
  <si>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</si>
  <si>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</si>
  <si>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</si>
  <si>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</si>
  <si>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</si>
  <si>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</si>
  <si>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</si>
  <si>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</si>
  <si>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</si>
  <si>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</si>
  <si>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</si>
  <si>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</si>
  <si>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</si>
  <si>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</si>
  <si>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</si>
  <si>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</si>
  <si>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</si>
  <si>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</si>
  <si>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</si>
  <si>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</si>
  <si>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</si>
  <si>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</si>
  <si>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</si>
  <si>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</si>
  <si>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</si>
  <si>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</si>
  <si>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</si>
  <si>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</si>
  <si>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</si>
  <si>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</si>
  <si>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</si>
  <si>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</si>
  <si>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</si>
  <si>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</si>
  <si>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</si>
  <si>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</si>
  <si>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</si>
  <si>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</si>
  <si>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</si>
  <si>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</si>
  <si>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</si>
  <si>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</si>
  <si>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</si>
  <si>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</si>
  <si>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</si>
  <si>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</si>
  <si>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</si>
  <si>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</si>
  <si>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</si>
  <si>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</si>
  <si>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</si>
  <si>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</si>
  <si>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</si>
  <si>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</si>
  <si>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</si>
  <si>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</si>
  <si>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</si>
  <si>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</si>
  <si>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</si>
  <si>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</si>
  <si>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</si>
  <si>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</si>
  <si>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</si>
  <si>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</si>
  <si>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</si>
  <si>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</si>
  <si>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</si>
  <si>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</si>
  <si>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</si>
  <si>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</si>
  <si>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</si>
  <si>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</si>
  <si>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</si>
  <si>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</si>
  <si>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</si>
  <si>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</si>
  <si>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</si>
  <si>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</si>
  <si>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</si>
  <si>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</si>
  <si>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</si>
  <si>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</si>
  <si>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</si>
  <si>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</si>
  <si>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</si>
  <si>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</si>
  <si>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</si>
  <si>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</si>
  <si>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</si>
  <si>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</si>
  <si>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</si>
  <si>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</si>
  <si>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</si>
  <si>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</si>
  <si>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</si>
  <si>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</si>
  <si>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</si>
  <si>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</si>
  <si>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</si>
  <si>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</si>
  <si>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</si>
  <si>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</si>
  <si>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</si>
  <si>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</si>
  <si>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</si>
  <si>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</si>
  <si>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</si>
  <si>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</si>
  <si>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</si>
  <si>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</si>
  <si>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</si>
  <si>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</si>
  <si>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</si>
  <si>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</si>
  <si>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</si>
  <si>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</si>
  <si>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</si>
  <si>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</si>
  <si>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</si>
  <si>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</si>
  <si>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</si>
  <si>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</si>
  <si>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</si>
  <si>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</si>
  <si>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</si>
  <si>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</si>
  <si>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</si>
  <si>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</si>
  <si>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</si>
  <si>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</si>
  <si>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</si>
  <si>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</si>
  <si>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</si>
  <si>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</si>
  <si>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</si>
  <si>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</si>
  <si>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</si>
  <si>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</si>
  <si>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</si>
  <si>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</si>
  <si>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</si>
  <si>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</si>
  <si>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</si>
  <si>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</si>
  <si>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</si>
  <si>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</si>
  <si>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</si>
  <si>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</si>
  <si>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</si>
  <si>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</si>
  <si>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</si>
  <si>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</si>
  <si>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</si>
  <si>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</si>
  <si>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</si>
  <si>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</si>
  <si>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</si>
  <si>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</si>
  <si>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</si>
  <si>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</si>
  <si>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</si>
  <si>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</si>
  <si>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</si>
  <si>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</si>
  <si>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</si>
  <si>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</si>
  <si>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</si>
  <si>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</si>
  <si>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</si>
  <si>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</si>
  <si>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</si>
  <si>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</si>
  <si>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</si>
  <si>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</si>
  <si>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</si>
  <si>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</si>
  <si>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</si>
  <si>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</si>
  <si>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</si>
  <si>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</si>
  <si>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</si>
  <si>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</si>
  <si>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</si>
  <si>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</si>
  <si>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</si>
  <si>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</si>
  <si>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</si>
  <si>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</si>
  <si>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</si>
  <si>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</si>
  <si>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</si>
  <si>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</si>
  <si>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</si>
  <si>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</si>
  <si>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</si>
  <si>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</si>
  <si>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</si>
  <si>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</si>
  <si>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</si>
  <si>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</si>
  <si>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</si>
  <si>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</si>
  <si>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</si>
  <si>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</si>
  <si>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</si>
  <si>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</si>
  <si>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</si>
  <si>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</si>
  <si>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</si>
  <si>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</si>
  <si>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</si>
  <si>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</si>
  <si>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</si>
  <si>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</si>
  <si>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</si>
  <si>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</si>
  <si>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</si>
  <si>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</si>
  <si>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</si>
  <si>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</si>
  <si>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</si>
  <si>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</si>
  <si>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</si>
  <si>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</si>
  <si>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</si>
  <si>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</si>
  <si>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</si>
  <si>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</si>
  <si>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</si>
  <si>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</si>
  <si>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</si>
  <si>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</si>
  <si>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</si>
  <si>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</si>
  <si>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</si>
  <si>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</si>
  <si>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</si>
  <si>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</si>
  <si>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</si>
  <si>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</si>
  <si>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</si>
  <si>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</si>
  <si>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</si>
  <si>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</si>
  <si>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</si>
  <si>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</si>
  <si>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</si>
  <si>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</si>
  <si>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</si>
  <si>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</si>
  <si>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</si>
  <si>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</si>
  <si>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</si>
  <si>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</si>
  <si>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</si>
  <si>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</si>
  <si>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</si>
  <si>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</si>
  <si>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</si>
  <si>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</si>
  <si>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</si>
  <si>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</si>
  <si>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</si>
  <si>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</si>
  <si>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</si>
  <si>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</si>
  <si>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</si>
  <si>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</si>
  <si>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</si>
  <si>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</si>
  <si>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</si>
  <si>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</si>
  <si>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</si>
  <si>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</si>
  <si>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</si>
  <si>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</si>
  <si>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</si>
  <si>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</si>
  <si>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</si>
  <si>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</si>
  <si>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</si>
  <si>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</si>
  <si>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</si>
  <si>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</si>
  <si>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</si>
  <si>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</si>
  <si>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</si>
  <si>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</si>
  <si>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</si>
  <si>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</si>
  <si>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</si>
  <si>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</si>
  <si>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</si>
  <si>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</si>
  <si>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</si>
  <si>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</si>
  <si>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</si>
  <si>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</si>
  <si>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</si>
  <si>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</si>
  <si>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</si>
  <si>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</si>
  <si>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</si>
  <si>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</si>
  <si>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</si>
  <si>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</si>
  <si>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</si>
  <si>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</si>
  <si>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</si>
  <si>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</si>
  <si>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</si>
  <si>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</si>
  <si>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</si>
  <si>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</si>
  <si>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</si>
  <si>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</si>
  <si>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</si>
  <si>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</si>
  <si>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</si>
  <si>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</si>
  <si>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</si>
  <si>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</si>
  <si>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</si>
  <si>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</si>
  <si>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</si>
  <si>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</si>
  <si>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</si>
  <si>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</si>
  <si>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</si>
  <si>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</si>
  <si>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</si>
  <si>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</si>
  <si>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</si>
  <si>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</si>
  <si>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</si>
  <si>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</si>
  <si>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</si>
  <si>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</si>
  <si>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</si>
  <si>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</si>
  <si>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</si>
  <si>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</si>
  <si>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</si>
  <si>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</si>
  <si>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</si>
  <si>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</si>
  <si>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</si>
  <si>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</si>
  <si>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</si>
  <si>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</si>
  <si>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</si>
  <si>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</si>
  <si>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</si>
  <si>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</si>
  <si>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</si>
  <si>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</si>
  <si>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</si>
  <si>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</si>
  <si>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</si>
  <si>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</si>
  <si>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</si>
  <si>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</si>
  <si>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</si>
  <si>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</si>
  <si>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</si>
  <si>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</si>
  <si>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</si>
  <si>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</si>
  <si>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</si>
  <si>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</si>
  <si>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</si>
  <si>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</si>
  <si>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</si>
  <si>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</si>
  <si>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</si>
  <si>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</si>
  <si>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</si>
  <si>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</si>
  <si>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</si>
  <si>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</si>
  <si>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</si>
  <si>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</si>
  <si>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</si>
  <si>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</si>
  <si>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</si>
  <si>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</si>
  <si>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</si>
  <si>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</si>
  <si>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</si>
  <si>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</si>
  <si>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</si>
  <si>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</si>
  <si>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</si>
  <si>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</si>
  <si>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</si>
  <si>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</si>
  <si>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</si>
  <si>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</si>
  <si>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</si>
  <si>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</si>
  <si>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</si>
  <si>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</si>
  <si>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</si>
  <si>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</si>
  <si>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</si>
  <si>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</si>
  <si>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</si>
  <si>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</si>
  <si>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</si>
  <si>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</si>
  <si>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</si>
  <si>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</si>
  <si>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</si>
  <si>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</si>
  <si>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</si>
  <si>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</si>
  <si>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</si>
  <si>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</si>
  <si>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</si>
  <si>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</si>
  <si>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</si>
  <si>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</si>
  <si>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</si>
  <si>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</si>
  <si>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</si>
  <si>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</si>
  <si>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</si>
  <si>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</si>
  <si>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</si>
  <si>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</si>
  <si>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</si>
  <si>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</si>
  <si>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</si>
  <si>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</si>
  <si>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</si>
  <si>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</si>
  <si>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</si>
  <si>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</si>
  <si>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</si>
  <si>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</si>
  <si>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</si>
  <si>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</si>
  <si>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</si>
  <si>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</si>
  <si>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</si>
  <si>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</si>
  <si>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</si>
  <si>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</si>
  <si>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</si>
  <si>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</si>
  <si>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</si>
  <si>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</si>
  <si>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</si>
  <si>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</si>
  <si>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</si>
  <si>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</si>
  <si>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</si>
  <si>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</si>
  <si>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</si>
  <si>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</si>
  <si>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</si>
  <si>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</si>
  <si>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</si>
  <si>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</si>
  <si>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</si>
  <si>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</si>
  <si>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</si>
  <si>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</si>
  <si>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</si>
  <si>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</si>
  <si>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</si>
  <si>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</si>
  <si>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</si>
  <si>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</si>
  <si>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</si>
  <si>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</si>
  <si>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</si>
  <si>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</si>
  <si>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</si>
  <si>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</si>
  <si>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</si>
  <si>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</si>
  <si>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</si>
  <si>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</si>
  <si>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</si>
  <si>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</si>
  <si>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</si>
  <si>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</si>
  <si>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</si>
  <si>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</si>
  <si>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</si>
  <si>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</si>
  <si>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</si>
  <si>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</si>
  <si>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</si>
  <si>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</si>
  <si>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</si>
  <si>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</si>
  <si>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</si>
  <si>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</si>
  <si>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</si>
  <si>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</si>
  <si>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</si>
  <si>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</si>
  <si>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</si>
  <si>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</si>
  <si>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</si>
  <si>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</si>
  <si>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</si>
  <si>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</si>
  <si>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</si>
  <si>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</si>
  <si>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</si>
  <si>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</si>
  <si>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</si>
  <si>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</si>
  <si>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</si>
  <si>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</si>
  <si>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</si>
  <si>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</si>
  <si>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</si>
  <si>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</si>
  <si>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</si>
  <si>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</si>
  <si>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</si>
  <si>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</si>
  <si>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</si>
  <si>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</si>
  <si>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</si>
  <si>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</si>
  <si>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</si>
  <si>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</si>
  <si>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</si>
  <si>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</si>
  <si>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</si>
  <si>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</si>
  <si>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</si>
  <si>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</si>
  <si>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</si>
  <si>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</si>
  <si>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</si>
  <si>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</si>
  <si>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</si>
  <si>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</si>
  <si>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</si>
  <si>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</si>
  <si>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</si>
  <si>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</si>
  <si>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</si>
  <si>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</si>
  <si>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</si>
  <si>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</si>
  <si>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</si>
  <si>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</si>
  <si>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</si>
  <si>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</si>
  <si>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</si>
  <si>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</si>
  <si>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</si>
  <si>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</si>
  <si>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</si>
  <si>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</si>
  <si>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</si>
  <si>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</si>
  <si>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</si>
  <si>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</si>
  <si>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</si>
  <si>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</si>
  <si>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</si>
  <si>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</si>
  <si>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</si>
  <si>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</si>
  <si>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</si>
  <si>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</si>
  <si>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</si>
  <si>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</si>
  <si>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</si>
  <si>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</si>
  <si>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</si>
  <si>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</si>
  <si>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</si>
  <si>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</si>
  <si>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</si>
  <si>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</si>
  <si>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</si>
  <si>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</si>
  <si>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</si>
  <si>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</si>
  <si>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</si>
  <si>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</si>
  <si>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</si>
  <si>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</si>
  <si>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</si>
  <si>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</si>
  <si>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</si>
  <si>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</si>
  <si>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</si>
  <si>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</si>
  <si>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</si>
  <si>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</si>
  <si>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</si>
  <si>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</si>
  <si>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</si>
  <si>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</si>
  <si>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</si>
  <si>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</si>
  <si>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</si>
  <si>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</si>
  <si>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</si>
  <si>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</si>
  <si>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</si>
  <si>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</si>
  <si>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</si>
  <si>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</si>
  <si>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</si>
  <si>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</si>
  <si>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</si>
  <si>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</si>
  <si>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</si>
  <si>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</si>
  <si>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</si>
  <si>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</si>
  <si>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</si>
  <si>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</si>
  <si>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</si>
  <si>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</si>
  <si>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</si>
  <si>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</si>
  <si>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</si>
  <si>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</si>
  <si>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</si>
  <si>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</si>
  <si>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</si>
  <si>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</si>
  <si>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</si>
  <si>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</si>
  <si>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</si>
  <si>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</si>
  <si>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</si>
  <si>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</si>
  <si>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</si>
  <si>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</si>
  <si>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</si>
  <si>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</si>
  <si>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</si>
  <si>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</si>
  <si>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</si>
  <si>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</si>
  <si>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</si>
  <si>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</si>
  <si>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</si>
  <si>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</si>
  <si>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</si>
  <si>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</si>
  <si>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</si>
  <si>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</si>
  <si>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</si>
  <si>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</si>
  <si>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</si>
  <si>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</si>
  <si>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</si>
  <si>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</si>
  <si>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</si>
  <si>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</si>
  <si>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</si>
  <si>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</si>
  <si>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</si>
  <si>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</si>
  <si>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</si>
  <si>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</si>
  <si>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</si>
  <si>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</si>
  <si>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</si>
  <si>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</si>
  <si>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</si>
  <si>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</si>
  <si>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</si>
  <si>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</si>
  <si>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</si>
  <si>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</si>
  <si>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</si>
  <si>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</si>
  <si>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</si>
  <si>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</si>
  <si>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</si>
  <si>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</si>
  <si>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</si>
  <si>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</si>
  <si>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</si>
  <si>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</si>
  <si>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</si>
  <si>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</si>
  <si>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</si>
  <si>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</si>
  <si>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</si>
  <si>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</si>
  <si>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</si>
  <si>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</si>
  <si>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</si>
  <si>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</si>
  <si>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</si>
  <si>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</si>
  <si>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</si>
  <si>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</si>
  <si>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</si>
  <si>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</si>
  <si>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</si>
  <si>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</si>
  <si>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</si>
  <si>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</si>
  <si>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</si>
  <si>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</si>
  <si>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</si>
  <si>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</si>
  <si>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</si>
  <si>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</si>
  <si>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</si>
  <si>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</si>
  <si>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</si>
  <si>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</si>
  <si>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</si>
  <si>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</si>
  <si>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</si>
  <si>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</si>
  <si>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</si>
  <si>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</si>
  <si>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</si>
  <si>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</si>
  <si>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</si>
  <si>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</si>
  <si>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</si>
  <si>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</si>
  <si>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</si>
  <si>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</si>
  <si>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</si>
  <si>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</si>
  <si>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</si>
  <si>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</si>
  <si>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</si>
  <si>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</si>
  <si>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</si>
  <si>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</si>
  <si>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</si>
  <si>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</si>
  <si>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</si>
  <si>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</si>
  <si>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</si>
  <si>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</si>
  <si>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</si>
  <si>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</si>
  <si>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</si>
  <si>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</si>
  <si>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</si>
  <si>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</si>
  <si>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</si>
  <si>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</si>
  <si>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</si>
  <si>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</si>
  <si>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</si>
  <si>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</si>
  <si>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</si>
  <si>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</si>
  <si>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</si>
  <si>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</si>
  <si>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</si>
  <si>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</si>
  <si>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</si>
  <si>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</si>
  <si>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</si>
  <si>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</si>
  <si>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</si>
  <si>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</si>
  <si>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</si>
  <si>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</si>
  <si>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</si>
  <si>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</si>
  <si>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</si>
  <si>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</si>
  <si>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</si>
  <si>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</si>
  <si>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</si>
  <si>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</si>
  <si>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</si>
  <si>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</si>
  <si>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</si>
  <si>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</si>
  <si>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</si>
  <si>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</si>
  <si>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</si>
  <si>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</si>
  <si>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</si>
  <si>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</si>
  <si>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</si>
  <si>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</si>
  <si>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</si>
  <si>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</si>
  <si>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</si>
  <si>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</si>
  <si>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</si>
  <si>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</si>
  <si>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</si>
  <si>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</si>
  <si>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</si>
  <si>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</si>
  <si>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</si>
  <si>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</si>
  <si>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</si>
  <si>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</si>
  <si>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</si>
  <si>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</si>
  <si>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</si>
  <si>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</si>
  <si>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</si>
  <si>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</si>
  <si>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</si>
  <si>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</si>
  <si>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</si>
  <si>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</si>
  <si>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</si>
  <si>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</si>
  <si>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</si>
  <si>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</si>
  <si>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</si>
  <si>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</si>
  <si>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</si>
  <si>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</si>
  <si>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</si>
  <si>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</si>
  <si>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</si>
  <si>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</si>
  <si>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</si>
  <si>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</si>
  <si>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</si>
  <si>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</si>
  <si>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</si>
  <si>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</si>
  <si>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</si>
  <si>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</si>
  <si>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</si>
  <si>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</si>
  <si>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</si>
  <si>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</si>
  <si>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</si>
  <si>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</si>
  <si>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</si>
  <si>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</si>
  <si>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</si>
  <si>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</si>
  <si>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</si>
  <si>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</si>
  <si>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</si>
  <si>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</si>
  <si>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</si>
  <si>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</si>
  <si>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</si>
  <si>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</si>
  <si>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</si>
  <si>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</si>
  <si>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</si>
  <si>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</si>
  <si>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</si>
  <si>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</si>
  <si>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</si>
  <si>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</si>
  <si>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</si>
  <si>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</si>
  <si>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</si>
  <si>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</si>
  <si>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</si>
  <si>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</si>
  <si>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</si>
  <si>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</si>
  <si>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</si>
  <si>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</si>
  <si>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</si>
  <si>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</si>
  <si>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</si>
  <si>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</si>
  <si>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</si>
  <si>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</si>
  <si>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</si>
  <si>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</si>
  <si>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</si>
  <si>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</si>
  <si>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</si>
  <si>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</si>
  <si>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</si>
  <si>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</si>
  <si>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</si>
  <si>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</si>
  <si>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</si>
  <si>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</si>
  <si>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</si>
  <si>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</si>
  <si>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</si>
  <si>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</si>
  <si>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</si>
  <si>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</si>
  <si>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</si>
  <si>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</si>
  <si>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</si>
  <si>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</si>
  <si>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</si>
  <si>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</si>
  <si>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</si>
  <si>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</si>
  <si>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</si>
  <si>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</si>
  <si>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</si>
  <si>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</si>
  <si>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</si>
  <si>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</si>
  <si>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</si>
  <si>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</si>
  <si>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</si>
  <si>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</si>
  <si>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</si>
  <si>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</si>
  <si>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</si>
  <si>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</si>
  <si>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</si>
  <si>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</si>
  <si>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</si>
  <si>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</si>
  <si>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</si>
  <si>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</si>
  <si>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</si>
  <si>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</si>
  <si>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</si>
  <si>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</si>
  <si>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</si>
  <si>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</si>
  <si>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</si>
  <si>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</si>
  <si>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</si>
  <si>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</si>
  <si>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</si>
  <si>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</si>
  <si>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</si>
  <si>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</si>
  <si>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</si>
  <si>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</si>
  <si>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</si>
  <si>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</si>
  <si>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</si>
  <si>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</si>
  <si>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</si>
  <si>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</si>
  <si>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</si>
  <si>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</si>
  <si>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</si>
  <si>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</si>
  <si>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</si>
  <si>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</si>
  <si>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</si>
  <si>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</si>
  <si>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</si>
  <si>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</si>
  <si>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</si>
  <si>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</si>
  <si>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</si>
  <si>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</si>
  <si>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</si>
  <si>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</si>
  <si>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</si>
  <si>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</si>
  <si>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</si>
  <si>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</si>
  <si>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</si>
  <si>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</si>
  <si>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</si>
  <si>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</si>
  <si>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</si>
  <si>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</si>
  <si>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</si>
  <si>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</si>
  <si>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</si>
  <si>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</si>
  <si>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</si>
  <si>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</si>
  <si>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</si>
  <si>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</si>
  <si>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</si>
  <si>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</si>
  <si>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</si>
  <si>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</si>
  <si>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</si>
  <si>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</si>
  <si>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</si>
  <si>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</si>
  <si>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</si>
  <si>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</si>
  <si>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</si>
  <si>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</si>
  <si>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</si>
  <si>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</si>
  <si>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</si>
  <si>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</si>
  <si>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</si>
  <si>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</si>
  <si>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</si>
  <si>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</si>
  <si>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</si>
  <si>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</si>
  <si>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</si>
  <si>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</si>
  <si>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</si>
  <si>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</si>
  <si>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</si>
  <si>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</si>
  <si>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</si>
  <si>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</si>
  <si>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</si>
  <si>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</si>
  <si>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</si>
  <si>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</si>
  <si>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</si>
  <si>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</si>
  <si>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</si>
  <si>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</si>
  <si>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</si>
  <si>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</si>
  <si>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</si>
  <si>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</si>
  <si>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</si>
  <si>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</si>
  <si>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</si>
  <si>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</si>
  <si>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</si>
  <si>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</si>
  <si>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</si>
  <si>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</si>
  <si>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</si>
  <si>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</si>
  <si>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</si>
  <si>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</si>
  <si>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</si>
  <si>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</si>
  <si>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</si>
  <si>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</si>
  <si>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</si>
  <si>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</si>
  <si>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</si>
  <si>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</si>
  <si>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</si>
  <si>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</si>
  <si>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</si>
  <si>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</si>
  <si>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</si>
  <si>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</si>
  <si>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</si>
  <si>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</si>
  <si>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</si>
  <si>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</si>
  <si>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</si>
  <si>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</si>
  <si>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</si>
  <si>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</si>
  <si>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</si>
  <si>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</si>
  <si>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</si>
  <si>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</si>
  <si>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</si>
  <si>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</si>
  <si>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</si>
  <si>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</si>
  <si>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</si>
  <si>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</si>
  <si>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</si>
  <si>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</si>
  <si>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</si>
  <si>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</si>
  <si>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</si>
  <si>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</si>
  <si>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</si>
  <si>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</si>
  <si>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</si>
  <si>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</si>
  <si>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</si>
  <si>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</si>
  <si>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</si>
  <si>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</si>
  <si>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</si>
  <si>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</si>
  <si>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</si>
  <si>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</si>
  <si>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</si>
  <si>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</si>
  <si>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</si>
  <si>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</si>
  <si>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</si>
  <si>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</si>
  <si>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</si>
  <si>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</si>
  <si>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</si>
  <si>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</si>
  <si>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</si>
  <si>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</si>
  <si>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</si>
  <si>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</si>
  <si>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</si>
  <si>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</si>
  <si>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</si>
  <si>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</si>
  <si>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</si>
  <si>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</si>
  <si>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</si>
  <si>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</si>
  <si>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</si>
  <si>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</si>
  <si>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</si>
  <si>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</si>
  <si>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</si>
  <si>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</si>
  <si>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</si>
  <si>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</si>
  <si>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</si>
  <si>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</si>
  <si>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</si>
  <si>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</si>
  <si>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</si>
  <si>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</si>
  <si>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</si>
  <si>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</si>
  <si>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</si>
  <si>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</si>
  <si>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</si>
  <si>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</si>
  <si>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</si>
  <si>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</si>
  <si>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</si>
  <si>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</si>
  <si>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</si>
  <si>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</si>
  <si>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</si>
  <si>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</si>
  <si>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</si>
  <si>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</si>
  <si>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</si>
  <si>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</si>
  <si>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</si>
  <si>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</si>
  <si>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</si>
  <si>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</si>
  <si>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</si>
  <si>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</si>
  <si>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</si>
  <si>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</si>
  <si>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</si>
  <si>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</si>
  <si>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</si>
  <si>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</si>
  <si>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</si>
  <si>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</si>
  <si>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</si>
  <si>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</si>
  <si>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</si>
  <si>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</si>
  <si>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</si>
  <si>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</si>
  <si>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</si>
  <si>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</si>
  <si>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</si>
  <si>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</si>
  <si>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</si>
  <si>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</si>
  <si>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</si>
  <si>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</si>
  <si>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</si>
  <si>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</si>
  <si>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</si>
  <si>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</si>
  <si>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</si>
  <si>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</si>
  <si>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</si>
  <si>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</si>
  <si>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</si>
  <si>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</si>
  <si>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</si>
  <si>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</si>
  <si>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</si>
  <si>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</si>
  <si>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</si>
  <si>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</si>
  <si>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</si>
  <si>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</si>
  <si>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</si>
  <si>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</si>
  <si>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</si>
  <si>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</si>
  <si>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</si>
  <si>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</si>
  <si>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</si>
  <si>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</si>
  <si>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</si>
  <si>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</si>
  <si>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</si>
  <si>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</si>
  <si>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</si>
  <si>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</si>
  <si>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</si>
  <si>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</si>
  <si>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</si>
  <si>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</si>
  <si>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</si>
  <si>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</si>
  <si>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</si>
  <si>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</si>
  <si>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</si>
  <si>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</si>
  <si>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</si>
  <si>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</si>
  <si>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</si>
  <si>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</si>
  <si>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</si>
  <si>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</si>
  <si>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</si>
  <si>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</si>
  <si>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</si>
  <si>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</si>
  <si>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</si>
  <si>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</si>
  <si>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</si>
  <si>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</si>
  <si>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</si>
  <si>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</si>
  <si>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</si>
  <si>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</si>
  <si>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</si>
  <si>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</si>
  <si>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</si>
  <si>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</si>
  <si>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</si>
  <si>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</si>
  <si>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</si>
  <si>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</si>
  <si>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</si>
  <si>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</si>
  <si>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</si>
  <si>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</si>
  <si>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</si>
  <si>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</si>
  <si>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</si>
  <si>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</si>
  <si>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</si>
  <si>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</si>
  <si>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</si>
  <si>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</si>
  <si>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</si>
  <si>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</si>
  <si>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</si>
  <si>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</si>
  <si>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</si>
  <si>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</si>
  <si>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</si>
  <si>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</si>
  <si>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</si>
  <si>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</si>
  <si>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</si>
  <si>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</si>
  <si>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</si>
  <si>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</si>
  <si>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</si>
  <si>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</si>
  <si>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</si>
  <si>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</si>
  <si>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</si>
  <si>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</si>
  <si>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</si>
  <si>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</si>
  <si>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</si>
  <si>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</si>
  <si>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</si>
  <si>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</si>
  <si>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</si>
  <si>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</si>
  <si>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</si>
  <si>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</si>
  <si>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</si>
  <si>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</si>
  <si>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</si>
  <si>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</si>
  <si>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</si>
  <si>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</si>
  <si>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</si>
  <si>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</si>
  <si>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</si>
  <si>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</si>
  <si>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</si>
  <si>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</si>
  <si>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</si>
  <si>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</si>
  <si>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</si>
  <si>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</si>
  <si>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</si>
  <si>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</si>
  <si>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</si>
  <si>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</si>
  <si>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</si>
  <si>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</si>
  <si>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</si>
  <si>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</si>
  <si>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</si>
  <si>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</si>
  <si>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</si>
  <si>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</si>
  <si>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</si>
  <si>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</si>
  <si>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</si>
  <si>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</si>
  <si>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</si>
  <si>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</si>
  <si>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</si>
  <si>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</si>
  <si>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</si>
  <si>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</si>
  <si>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</si>
  <si>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</si>
  <si>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</si>
  <si>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</si>
  <si>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</si>
  <si>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</si>
  <si>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</si>
  <si>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</si>
  <si>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</si>
  <si>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</si>
  <si>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</si>
  <si>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</si>
  <si>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</si>
  <si>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</si>
  <si>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</si>
  <si>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</si>
  <si>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</si>
  <si>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</si>
  <si>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</si>
  <si>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</si>
  <si>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</si>
  <si>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</si>
  <si>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</si>
  <si>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</si>
  <si>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</si>
  <si>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</si>
  <si>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</si>
  <si>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</si>
  <si>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</si>
  <si>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</si>
  <si>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</si>
  <si>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</si>
  <si>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</si>
  <si>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</si>
  <si>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</si>
  <si>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</si>
  <si>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</si>
  <si>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</si>
  <si>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</si>
  <si>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</si>
  <si>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</si>
  <si>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</si>
  <si>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</si>
  <si>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</si>
  <si>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</si>
  <si>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</si>
  <si>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</si>
  <si>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</si>
  <si>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</si>
  <si>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</si>
  <si>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</si>
  <si>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</si>
  <si>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</si>
  <si>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</si>
  <si>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</si>
  <si>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</si>
  <si>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</si>
  <si>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</si>
  <si>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</si>
  <si>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</si>
  <si>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</si>
  <si>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</si>
  <si>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</si>
  <si>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</si>
  <si>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</si>
  <si>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</si>
  <si>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</si>
  <si>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</si>
  <si>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</si>
  <si>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</si>
  <si>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</si>
  <si>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</si>
  <si>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</si>
  <si>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</si>
  <si>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</si>
  <si>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</si>
  <si>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</si>
  <si>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</si>
  <si>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</si>
  <si>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</si>
  <si>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</si>
  <si>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</si>
  <si>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</si>
  <si>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</si>
  <si>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</si>
  <si>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</si>
  <si>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</si>
  <si>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</si>
  <si>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</si>
  <si>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</si>
  <si>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</si>
  <si>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</si>
  <si>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</si>
  <si>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</si>
  <si>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</si>
  <si>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</si>
  <si>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</si>
  <si>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</si>
  <si>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</si>
  <si>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</si>
  <si>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</si>
  <si>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</si>
  <si>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</si>
  <si>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</si>
  <si>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</si>
  <si>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</si>
  <si>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</si>
  <si>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</si>
  <si>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</si>
  <si>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</si>
  <si>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</si>
  <si>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</si>
  <si>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</si>
  <si>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</si>
  <si>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</si>
  <si>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</si>
  <si>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</si>
  <si>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</si>
  <si>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</si>
  <si>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</si>
  <si>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</si>
  <si>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</si>
  <si>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</si>
  <si>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</si>
  <si>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</si>
  <si>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</si>
  <si>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</si>
  <si>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</si>
  <si>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</si>
  <si>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</si>
  <si>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</si>
  <si>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</si>
  <si>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</si>
  <si>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</si>
  <si>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</si>
  <si>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</si>
  <si>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</si>
  <si>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</si>
  <si>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</si>
  <si>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</si>
  <si>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</si>
  <si>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</si>
  <si>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</si>
  <si>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</si>
  <si>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</si>
  <si>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</si>
  <si>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</si>
  <si>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</si>
  <si>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</si>
  <si>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</si>
  <si>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</si>
  <si>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</si>
  <si>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</si>
  <si>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</si>
  <si>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</si>
  <si>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</si>
  <si>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</si>
  <si>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</si>
  <si>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</si>
  <si>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</si>
  <si>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</si>
  <si>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</si>
  <si>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</si>
  <si>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</si>
  <si>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</si>
  <si>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</si>
  <si>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</si>
  <si>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</si>
  <si>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</si>
  <si>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</si>
  <si>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</si>
  <si>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</si>
  <si>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</si>
  <si>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</si>
  <si>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</si>
  <si>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</si>
  <si>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</si>
  <si>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</si>
  <si>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</si>
  <si>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</si>
  <si>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</si>
  <si>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</si>
  <si>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</si>
  <si>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</si>
  <si>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</si>
  <si>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</si>
  <si>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</si>
  <si>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</si>
  <si>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</si>
  <si>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</si>
  <si>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</si>
  <si>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</si>
  <si>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</si>
  <si>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</si>
  <si>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</si>
  <si>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</si>
  <si>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</si>
  <si>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</si>
  <si>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</si>
  <si>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</si>
  <si>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</si>
  <si>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</si>
  <si>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</si>
  <si>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</si>
  <si>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</si>
  <si>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</si>
  <si>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</si>
  <si>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</si>
  <si>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</si>
  <si>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</si>
  <si>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</si>
  <si>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</si>
  <si>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</si>
  <si>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</si>
  <si>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</si>
  <si>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</si>
  <si>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</si>
  <si>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</si>
  <si>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</si>
  <si>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</si>
  <si>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</si>
  <si>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</si>
  <si>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</si>
  <si>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</si>
  <si>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</si>
  <si>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</si>
  <si>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</si>
  <si>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</si>
  <si>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</si>
  <si>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</si>
  <si>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</si>
  <si>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</si>
  <si>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</si>
  <si>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</si>
  <si>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</si>
  <si>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</si>
  <si>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</si>
  <si>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</si>
  <si>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</si>
  <si>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</si>
  <si>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</si>
  <si>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</si>
  <si>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</si>
  <si>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</si>
  <si>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</si>
  <si>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</si>
  <si>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</si>
  <si>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</si>
  <si>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</si>
  <si>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</si>
  <si>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</si>
  <si>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</si>
  <si>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</si>
  <si>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</si>
  <si>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</si>
  <si>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</si>
  <si>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</si>
  <si>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</si>
  <si>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</si>
  <si>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</si>
  <si>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</si>
  <si>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</si>
  <si>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</si>
  <si>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</si>
  <si>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</si>
  <si>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</si>
  <si>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</si>
  <si>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</si>
  <si>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</si>
  <si>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</si>
  <si>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</si>
  <si>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</si>
  <si>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</si>
  <si>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</si>
  <si>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</si>
  <si>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</si>
  <si>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</si>
  <si>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</si>
  <si>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</si>
  <si>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</si>
  <si>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</si>
  <si>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</si>
  <si>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</si>
  <si>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</si>
  <si>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</si>
  <si>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</si>
  <si>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</si>
  <si>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</si>
  <si>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</si>
  <si>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</si>
  <si>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</si>
  <si>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</si>
  <si>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</si>
  <si>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</si>
  <si>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</si>
  <si>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</si>
  <si>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</si>
  <si>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</si>
  <si>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</si>
  <si>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</si>
  <si>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</si>
  <si>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</si>
  <si>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</si>
  <si>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</si>
  <si>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</si>
  <si>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</si>
  <si>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</si>
  <si>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</si>
  <si>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</si>
  <si>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</si>
  <si>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</si>
  <si>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</si>
  <si>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</si>
  <si>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</si>
  <si>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</si>
  <si>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</si>
  <si>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</si>
  <si>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</si>
  <si>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</si>
  <si>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</si>
  <si>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</si>
  <si>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</si>
  <si>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</si>
  <si>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</si>
  <si>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</si>
  <si>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</si>
  <si>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</si>
  <si>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</si>
  <si>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</si>
  <si>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</si>
  <si>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</si>
  <si>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</si>
  <si>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</si>
  <si>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</si>
  <si>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</si>
  <si>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</si>
  <si>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</si>
  <si>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</si>
  <si>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</si>
  <si>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</si>
  <si>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</si>
  <si>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</si>
  <si>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</si>
  <si>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</si>
  <si>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</si>
  <si>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</si>
  <si>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</si>
  <si>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</si>
  <si>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</si>
  <si>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</si>
  <si>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</si>
  <si>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</si>
  <si>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</si>
  <si>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</si>
  <si>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</si>
  <si>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</si>
  <si>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</si>
  <si>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</si>
  <si>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</si>
  <si>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</si>
  <si>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</si>
  <si>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</si>
  <si>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</si>
  <si>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</si>
  <si>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</si>
  <si>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</si>
  <si>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</si>
  <si>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</si>
  <si>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</si>
  <si>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</si>
  <si>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</si>
  <si>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</si>
  <si>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</si>
  <si>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</si>
  <si>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</si>
  <si>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</si>
  <si>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</si>
  <si>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</si>
  <si>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</si>
  <si>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</si>
  <si>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</si>
  <si>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</si>
  <si>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</si>
  <si>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</si>
  <si>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</si>
  <si>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</si>
  <si>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</si>
  <si>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</si>
  <si>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</si>
  <si>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</si>
  <si>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</si>
  <si>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</si>
  <si>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</si>
  <si>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</si>
  <si>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</si>
  <si>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</si>
  <si>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</si>
  <si>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</si>
  <si>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</si>
  <si>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</si>
  <si>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</si>
  <si>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</si>
  <si>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</si>
  <si>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</si>
  <si>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</si>
  <si>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</si>
  <si>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</si>
  <si>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</si>
  <si>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</si>
  <si>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</si>
  <si>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</si>
  <si>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</si>
  <si>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</si>
  <si>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</si>
  <si>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</si>
  <si>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</si>
  <si>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</si>
  <si>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</si>
  <si>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</si>
  <si>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</si>
  <si>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</si>
  <si>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</si>
  <si>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</si>
  <si>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</si>
  <si>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</si>
  <si>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</si>
  <si>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</si>
  <si>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</si>
  <si>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</si>
  <si>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</si>
  <si>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</si>
  <si>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</si>
  <si>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</si>
  <si>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</si>
  <si>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</si>
  <si>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</si>
  <si>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</si>
  <si>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</si>
  <si>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</si>
  <si>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</si>
  <si>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</si>
  <si>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</si>
  <si>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</si>
  <si>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</si>
  <si>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</si>
  <si>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</si>
  <si>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</si>
  <si>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</si>
  <si>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</si>
  <si>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</si>
  <si>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</si>
  <si>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</si>
  <si>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</si>
  <si>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</si>
  <si>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</si>
  <si>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</si>
  <si>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</si>
  <si>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</si>
  <si>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</si>
  <si>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</si>
  <si>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</si>
  <si>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</si>
  <si>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</si>
  <si>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</si>
  <si>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</si>
  <si>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</si>
  <si>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</si>
  <si>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</si>
  <si>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</si>
  <si>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</si>
  <si>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</si>
  <si>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</si>
  <si>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</si>
  <si>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</si>
  <si>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</si>
  <si>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</si>
  <si>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</si>
  <si>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</si>
  <si>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</si>
  <si>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</si>
  <si>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</si>
  <si>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</si>
  <si>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</si>
  <si>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</si>
  <si>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</si>
  <si>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</si>
  <si>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</si>
  <si>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</si>
  <si>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</si>
  <si>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</si>
  <si>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</si>
  <si>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</si>
  <si>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</si>
  <si>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</si>
  <si>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</si>
  <si>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</si>
  <si>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</si>
  <si>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</si>
  <si>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</si>
  <si>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</si>
  <si>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</si>
  <si>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</si>
  <si>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</si>
  <si>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</si>
  <si>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</si>
  <si>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</si>
  <si>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</si>
  <si>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</si>
  <si>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</si>
  <si>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</si>
  <si>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</si>
  <si>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</si>
  <si>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</si>
  <si>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</si>
  <si>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</si>
  <si>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</si>
  <si>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</si>
  <si>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</si>
  <si>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</si>
  <si>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</si>
  <si>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</si>
  <si>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</si>
  <si>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</si>
  <si>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</si>
  <si>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</si>
  <si>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</si>
  <si>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</si>
  <si>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</si>
  <si>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</si>
  <si>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</si>
  <si>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</si>
  <si>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</si>
  <si>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</si>
  <si>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</si>
  <si>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</si>
  <si>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</si>
  <si>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</si>
  <si>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</si>
  <si>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</si>
  <si>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</si>
  <si>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</si>
  <si>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</si>
  <si>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</si>
  <si>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</si>
  <si>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</si>
  <si>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</si>
  <si>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</si>
  <si>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</si>
  <si>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</si>
  <si>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</si>
  <si>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</si>
  <si>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</si>
  <si>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</si>
  <si>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</si>
  <si>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</si>
  <si>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</si>
  <si>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</si>
  <si>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</si>
  <si>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</si>
  <si>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</si>
  <si>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</si>
  <si>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</si>
  <si>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</si>
  <si>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</si>
  <si>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</si>
  <si>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</si>
  <si>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</si>
  <si>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</si>
  <si>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</si>
  <si>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</si>
  <si>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</si>
  <si>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</si>
  <si>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</si>
  <si>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</si>
  <si>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</si>
  <si>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</si>
  <si>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</si>
  <si>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</si>
  <si>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</si>
  <si>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</si>
  <si>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</si>
  <si>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</si>
  <si>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</si>
  <si>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</si>
  <si>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</si>
  <si>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</si>
  <si>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</si>
  <si>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</si>
  <si>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</si>
  <si>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</si>
  <si>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</si>
  <si>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</si>
  <si>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</si>
  <si>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</si>
  <si>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</si>
  <si>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</si>
  <si>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</si>
  <si>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</si>
  <si>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</si>
  <si>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</si>
  <si>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</si>
  <si>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</si>
  <si>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</si>
  <si>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</si>
  <si>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</si>
  <si>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</si>
  <si>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</si>
  <si>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</si>
  <si>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</si>
  <si>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</si>
  <si>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</si>
  <si>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</si>
  <si>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</si>
  <si>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</si>
  <si>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</si>
  <si>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</si>
  <si>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</si>
  <si>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</si>
  <si>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</si>
  <si>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</si>
  <si>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</si>
  <si>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</si>
  <si>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</si>
  <si>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</si>
  <si>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</si>
  <si>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</si>
  <si>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</si>
  <si>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</si>
  <si>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</si>
  <si>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</si>
  <si>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</si>
  <si>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</si>
  <si>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</si>
  <si>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</si>
  <si>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</si>
  <si>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</si>
  <si>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</si>
  <si>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</si>
  <si>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</si>
  <si>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</si>
  <si>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</si>
  <si>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</si>
  <si>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</si>
  <si>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</si>
  <si>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</si>
  <si>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</si>
  <si>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</si>
  <si>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</si>
  <si>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</si>
  <si>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</si>
  <si>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</si>
  <si>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</si>
  <si>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</si>
  <si>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</si>
  <si>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</si>
  <si>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</si>
  <si>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</si>
  <si>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</si>
  <si>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</si>
  <si>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</si>
  <si>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</si>
  <si>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</si>
  <si>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</si>
  <si>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</si>
  <si>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</si>
  <si>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</si>
  <si>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</si>
  <si>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</si>
  <si>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</si>
  <si>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</si>
  <si>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</si>
  <si>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</si>
  <si>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</si>
  <si>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</si>
  <si>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</si>
  <si>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</si>
  <si>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</si>
  <si>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</si>
  <si>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</si>
  <si>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</si>
  <si>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</si>
  <si>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</si>
  <si>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</si>
  <si>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</si>
  <si>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</si>
  <si>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</si>
  <si>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</si>
  <si>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</si>
  <si>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</si>
  <si>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</si>
  <si>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</si>
  <si>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</si>
  <si>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</si>
  <si>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</si>
  <si>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</si>
  <si>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</si>
  <si>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</si>
  <si>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</si>
  <si>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</si>
  <si>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</si>
  <si>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</si>
  <si>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</si>
  <si>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</si>
  <si>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</si>
  <si>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</si>
  <si>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</si>
  <si>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</si>
  <si>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</si>
  <si>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</si>
  <si>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</si>
  <si>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</si>
  <si>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</si>
  <si>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</si>
  <si>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</si>
  <si>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</si>
  <si>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</si>
  <si>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</si>
  <si>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</si>
  <si>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</si>
  <si>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</si>
  <si>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</si>
  <si>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</si>
  <si>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</si>
  <si>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</si>
  <si>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</si>
  <si>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</si>
  <si>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</si>
  <si>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</si>
  <si>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</si>
  <si>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</si>
  <si>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</si>
  <si>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</si>
  <si>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</si>
  <si>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</si>
  <si>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</si>
  <si>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</si>
  <si>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</si>
  <si>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</si>
  <si>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</si>
  <si>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</si>
  <si>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</si>
  <si>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</si>
  <si>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</si>
  <si>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</si>
  <si>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</si>
  <si>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</si>
  <si>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</si>
  <si>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</si>
  <si>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</si>
  <si>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</si>
  <si>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</si>
  <si>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</si>
  <si>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</si>
  <si>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</si>
  <si>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</si>
  <si>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</si>
  <si>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</si>
  <si>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</si>
  <si>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</si>
  <si>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</si>
  <si>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</si>
  <si>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</si>
  <si>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</si>
  <si>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</si>
  <si>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</si>
  <si>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</si>
  <si>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</si>
  <si>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</si>
  <si>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</si>
  <si>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</si>
  <si>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</si>
  <si>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</si>
  <si>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</si>
  <si>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</si>
  <si>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</si>
  <si>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</si>
  <si>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</si>
  <si>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</si>
  <si>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</si>
  <si>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</si>
  <si>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</si>
  <si>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</si>
  <si>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</si>
  <si>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</si>
  <si>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</si>
  <si>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</si>
  <si>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</si>
  <si>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</si>
  <si>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</si>
  <si>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</si>
  <si>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</si>
  <si>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</si>
  <si>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</si>
  <si>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</si>
  <si>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</si>
  <si>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</si>
  <si>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</si>
  <si>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</si>
  <si>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</si>
  <si>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</si>
  <si>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</si>
  <si>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</si>
  <si>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</si>
  <si>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</si>
  <si>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</si>
  <si>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</si>
  <si>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</si>
  <si>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</si>
  <si>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</si>
  <si>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</si>
  <si>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</si>
  <si>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</si>
  <si>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</si>
  <si>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</si>
  <si>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</si>
  <si>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</si>
  <si>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</si>
  <si>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</si>
  <si>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</si>
  <si>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</si>
  <si>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</si>
  <si>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</si>
  <si>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</si>
  <si>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</si>
  <si>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</si>
  <si>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</si>
  <si>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</si>
  <si>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</si>
  <si>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</si>
  <si>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</si>
  <si>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</si>
  <si>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</si>
  <si>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</si>
  <si>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</si>
  <si>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</si>
  <si>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</si>
  <si>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</si>
  <si>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</si>
  <si>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</si>
  <si>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</si>
  <si>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</si>
  <si>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</si>
  <si>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</si>
  <si>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</si>
  <si>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</si>
  <si>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</si>
  <si>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</si>
  <si>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</si>
  <si>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</si>
  <si>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</si>
  <si>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</si>
  <si>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</si>
  <si>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</si>
  <si>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</si>
  <si>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</si>
  <si>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</si>
  <si>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</si>
  <si>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</si>
  <si>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</si>
  <si>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</si>
  <si>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</si>
  <si>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</si>
  <si>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</si>
  <si>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</si>
  <si>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</si>
  <si>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</si>
  <si>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</si>
  <si>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</si>
  <si>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</si>
  <si>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</si>
  <si>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</si>
  <si>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</si>
  <si>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</si>
  <si>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</si>
  <si>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</si>
  <si>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</si>
  <si>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</si>
  <si>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</si>
  <si>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</si>
  <si>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</si>
  <si>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</si>
  <si>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</si>
  <si>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</si>
  <si>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</si>
  <si>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</si>
  <si>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</si>
  <si>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</si>
  <si>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</si>
  <si>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</si>
  <si>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</si>
  <si>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</si>
  <si>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</si>
  <si>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</si>
  <si>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</si>
  <si>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</si>
  <si>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</si>
  <si>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</si>
  <si>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</si>
  <si>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</si>
  <si>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</si>
  <si>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</si>
  <si>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</si>
  <si>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</si>
  <si>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</si>
  <si>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</si>
  <si>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</si>
  <si>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</si>
  <si>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</si>
  <si>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</si>
  <si>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</si>
  <si>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</si>
  <si>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</si>
  <si>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</si>
  <si>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</si>
  <si>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</si>
  <si>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</si>
  <si>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</si>
  <si>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</si>
  <si>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</si>
  <si>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</si>
  <si>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</si>
  <si>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</si>
  <si>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</si>
  <si>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</si>
  <si>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</si>
  <si>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</si>
  <si>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</si>
  <si>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</si>
  <si>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</si>
  <si>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</si>
  <si>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</si>
  <si>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</si>
  <si>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</si>
  <si>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</si>
  <si>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</si>
  <si>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</si>
  <si>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</si>
  <si>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</si>
  <si>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</si>
  <si>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</si>
  <si>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</si>
  <si>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</si>
  <si>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</si>
  <si>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</si>
  <si>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</si>
  <si>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</si>
  <si>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</si>
  <si>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</si>
  <si>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</si>
  <si>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</si>
  <si>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</si>
  <si>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</si>
  <si>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</si>
  <si>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</si>
  <si>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</si>
  <si>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</si>
  <si>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</si>
  <si>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</si>
  <si>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</si>
  <si>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</si>
  <si>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</si>
  <si>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</si>
  <si>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</si>
  <si>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</si>
  <si>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</si>
  <si>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</si>
  <si>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</si>
  <si>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</si>
  <si>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</si>
  <si>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</si>
  <si>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</si>
  <si>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</si>
  <si>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</si>
  <si>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</si>
  <si>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</si>
  <si>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</si>
  <si>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</si>
  <si>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</si>
  <si>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</si>
  <si>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</si>
  <si>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</si>
  <si>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</si>
  <si>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</si>
  <si>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</si>
  <si>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</si>
  <si>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</si>
  <si>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</si>
  <si>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</si>
  <si>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</si>
  <si>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</si>
  <si>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</si>
  <si>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</si>
  <si>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</si>
  <si>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</si>
  <si>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</si>
  <si>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</si>
  <si>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</si>
  <si>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</si>
  <si>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</si>
  <si>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</si>
  <si>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</si>
  <si>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</si>
  <si>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</si>
  <si>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</si>
  <si>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</si>
  <si>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</si>
  <si>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</si>
  <si>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</si>
  <si>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</si>
  <si>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</si>
  <si>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</si>
  <si>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</si>
  <si>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</si>
  <si>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</si>
  <si>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</si>
  <si>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</si>
  <si>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</si>
  <si>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</si>
  <si>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</si>
  <si>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</si>
  <si>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</si>
  <si>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</si>
  <si>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</si>
  <si>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</si>
  <si>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</si>
  <si>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</si>
  <si>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</si>
  <si>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</si>
  <si>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</si>
  <si>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</si>
  <si>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</si>
  <si>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</si>
  <si>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</si>
  <si>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</si>
  <si>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</si>
  <si>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</si>
  <si>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</si>
  <si>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</si>
  <si>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</si>
  <si>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</si>
  <si>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</si>
  <si>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</si>
  <si>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</si>
  <si>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</si>
  <si>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</si>
  <si>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</si>
  <si>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</si>
  <si>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</si>
  <si>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</si>
  <si>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</si>
  <si>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</si>
  <si>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</si>
  <si>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</si>
  <si>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</si>
  <si>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</si>
  <si>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</si>
  <si>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</si>
  <si>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</si>
  <si>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</si>
  <si>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</si>
  <si>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</si>
  <si>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</si>
  <si>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</si>
  <si>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</si>
  <si>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</si>
  <si>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</si>
  <si>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</si>
  <si>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</si>
  <si>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</si>
  <si>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</si>
  <si>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</si>
  <si>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</si>
  <si>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</si>
  <si>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</si>
  <si>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</si>
  <si>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</si>
  <si>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</si>
  <si>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</si>
  <si>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</si>
  <si>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</si>
  <si>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</si>
  <si>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</si>
  <si>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</si>
  <si>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</si>
  <si>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</si>
  <si>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</si>
  <si>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</si>
  <si>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</si>
  <si>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</si>
  <si>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</si>
  <si>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</si>
  <si>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</si>
  <si>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</si>
  <si>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</si>
  <si>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</si>
  <si>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</si>
  <si>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</si>
  <si>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</si>
  <si>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</si>
  <si>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</si>
  <si>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</si>
  <si>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</si>
  <si>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</si>
  <si>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</si>
  <si>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</si>
  <si>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</si>
  <si>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</si>
  <si>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</si>
  <si>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</si>
  <si>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</si>
  <si>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</si>
  <si>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</si>
  <si>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</si>
  <si>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</si>
  <si>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</si>
  <si>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</si>
  <si>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</si>
  <si>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</si>
  <si>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</si>
  <si>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</si>
  <si>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</si>
  <si>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</si>
  <si>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</si>
  <si>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</si>
  <si>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</si>
  <si>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</si>
  <si>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</si>
  <si>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</si>
  <si>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</si>
  <si>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</si>
  <si>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</si>
  <si>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</si>
  <si>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</si>
  <si>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</si>
  <si>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</si>
  <si>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</si>
  <si>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</si>
  <si>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</si>
  <si>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</si>
  <si>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</si>
  <si>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</si>
  <si>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</si>
  <si>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</si>
  <si>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</si>
  <si>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</si>
  <si>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</si>
  <si>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</si>
  <si>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</si>
  <si>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</si>
  <si>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</si>
  <si>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</si>
  <si>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</si>
  <si>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</si>
  <si>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</si>
  <si>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</si>
  <si>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</si>
  <si>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</si>
  <si>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</si>
  <si>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</si>
  <si>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</si>
  <si>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</si>
  <si>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</si>
  <si>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</si>
  <si>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</si>
  <si>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</si>
  <si>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</si>
  <si>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</si>
  <si>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</si>
  <si>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</si>
  <si>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</si>
  <si>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</si>
  <si>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</si>
  <si>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</si>
  <si>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</si>
  <si>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</si>
  <si>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</si>
  <si>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</si>
  <si>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</si>
  <si>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</si>
  <si>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</si>
  <si>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</si>
  <si>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</si>
  <si>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</si>
  <si>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</si>
  <si>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</si>
  <si>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</si>
  <si>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</si>
  <si>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</si>
  <si>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</si>
  <si>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</si>
  <si>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</si>
  <si>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</si>
  <si>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</si>
  <si>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</si>
  <si>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</si>
  <si>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</si>
  <si>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</si>
  <si>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</si>
  <si>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</si>
  <si>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</si>
  <si>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</si>
  <si>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</si>
  <si>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</si>
  <si>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</si>
  <si>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</si>
  <si>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</si>
  <si>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</si>
  <si>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</si>
  <si>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</si>
  <si>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</si>
  <si>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</si>
  <si>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</si>
  <si>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</si>
  <si>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</si>
  <si>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</si>
  <si>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</si>
  <si>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</si>
  <si>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</si>
  <si>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</si>
  <si>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</si>
  <si>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</si>
  <si>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</si>
  <si>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</si>
  <si>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</si>
  <si>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</si>
  <si>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</si>
  <si>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</si>
  <si>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</si>
  <si>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</si>
  <si>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</si>
  <si>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</si>
  <si>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</si>
  <si>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</si>
  <si>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</si>
  <si>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</si>
  <si>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</si>
  <si>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</si>
  <si>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</si>
  <si>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</si>
  <si>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</si>
  <si>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</si>
  <si>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</si>
  <si>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</si>
  <si>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</si>
  <si>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</si>
  <si>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</si>
  <si>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</si>
  <si>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</si>
  <si>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</si>
  <si>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</si>
  <si>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</si>
  <si>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</si>
  <si>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</si>
  <si>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</si>
  <si>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</si>
  <si>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</si>
  <si>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</si>
  <si>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</si>
  <si>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</si>
  <si>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</si>
  <si>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</si>
  <si>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</si>
  <si>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</si>
  <si>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</si>
  <si>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</si>
  <si>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</si>
  <si>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</si>
  <si>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</si>
  <si>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</si>
  <si>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</si>
  <si>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</si>
  <si>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</si>
  <si>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</si>
  <si>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</si>
  <si>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</si>
  <si>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</si>
  <si>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</si>
  <si>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</si>
  <si>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</si>
  <si>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</si>
  <si>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</si>
  <si>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</si>
  <si>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</si>
  <si>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</si>
  <si>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</si>
  <si>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</si>
  <si>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</si>
  <si>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</si>
  <si>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</si>
  <si>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</si>
  <si>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</si>
  <si>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</si>
  <si>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</si>
  <si>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</si>
  <si>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</si>
  <si>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</si>
  <si>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</si>
  <si>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</si>
  <si>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</si>
  <si>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</si>
  <si>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</si>
  <si>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</si>
  <si>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</si>
  <si>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</si>
  <si>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</si>
  <si>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</si>
  <si>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</si>
  <si>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</si>
  <si>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</si>
  <si>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</si>
  <si>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</si>
  <si>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</si>
  <si>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</si>
  <si>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</si>
  <si>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</si>
  <si>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</si>
  <si>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</si>
  <si>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</si>
  <si>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</si>
  <si>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</si>
  <si>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</si>
  <si>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</si>
  <si>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</si>
  <si>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</si>
  <si>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</si>
  <si>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</si>
  <si>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</si>
  <si>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</si>
  <si>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</si>
  <si>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</si>
  <si>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</si>
  <si>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</si>
  <si>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</si>
  <si>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</si>
  <si>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</si>
  <si>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</si>
  <si>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</si>
  <si>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</si>
  <si>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</si>
  <si>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</si>
  <si>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</si>
  <si>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</si>
  <si>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</si>
  <si>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</si>
  <si>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</si>
  <si>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</si>
  <si>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</si>
  <si>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</si>
  <si>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</si>
  <si>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</si>
  <si>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</si>
  <si>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</si>
  <si>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</si>
  <si>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</si>
  <si>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</si>
  <si>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</si>
  <si>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</si>
  <si>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</si>
  <si>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</si>
  <si>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</si>
  <si>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</si>
  <si>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</si>
  <si>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</si>
  <si>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</si>
  <si>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</si>
  <si>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</si>
  <si>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</si>
  <si>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</si>
  <si>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</si>
  <si>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</si>
  <si>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</si>
  <si>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</si>
  <si>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</si>
  <si>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</si>
  <si>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</si>
  <si>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</si>
  <si>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</si>
  <si>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</si>
  <si>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</si>
  <si>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</si>
  <si>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</si>
  <si>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</si>
  <si>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</si>
  <si>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</si>
  <si>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</si>
  <si>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</si>
  <si>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</si>
  <si>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</si>
  <si>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</si>
  <si>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</si>
  <si>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</si>
  <si>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</si>
  <si>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</si>
  <si>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</si>
  <si>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</si>
  <si>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</si>
  <si>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</si>
  <si>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</si>
  <si>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</si>
  <si>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</si>
  <si>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</si>
  <si>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</si>
  <si>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</si>
  <si>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</si>
  <si>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</si>
  <si>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</si>
  <si>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</si>
  <si>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</si>
  <si>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</si>
  <si>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</si>
  <si>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</si>
  <si>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</si>
  <si>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</si>
  <si>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</si>
  <si>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</si>
  <si>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</si>
  <si>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</si>
  <si>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</si>
  <si>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</si>
  <si>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</si>
  <si>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</si>
  <si>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</si>
  <si>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</si>
  <si>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</si>
  <si>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</si>
  <si>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</si>
  <si>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</si>
  <si>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</si>
  <si>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</si>
  <si>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</si>
  <si>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</si>
  <si>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</si>
  <si>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</si>
  <si>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</si>
  <si>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</si>
  <si>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</si>
  <si>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</si>
  <si>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</si>
  <si>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</si>
  <si>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</si>
  <si>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</si>
  <si>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</si>
  <si>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</si>
  <si>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</si>
  <si>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</si>
  <si>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</si>
  <si>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</si>
  <si>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</si>
  <si>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</si>
  <si>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</si>
  <si>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</si>
  <si>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</si>
  <si>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</si>
  <si>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</si>
  <si>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</si>
  <si>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</si>
  <si>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</si>
  <si>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</si>
  <si>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</si>
  <si>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</si>
  <si>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</si>
  <si>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</si>
  <si>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</si>
  <si>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</si>
  <si>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</si>
  <si>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</si>
  <si>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</si>
  <si>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</si>
  <si>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</si>
  <si>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</si>
  <si>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</si>
  <si>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</si>
  <si>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</si>
  <si>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</si>
  <si>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</si>
  <si>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</si>
  <si>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</si>
  <si>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</si>
  <si>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</si>
  <si>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</si>
  <si>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</si>
  <si>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</si>
  <si>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</si>
  <si>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</si>
  <si>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</si>
  <si>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</si>
  <si>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</si>
  <si>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</si>
  <si>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</si>
  <si>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</si>
  <si>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</si>
  <si>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</si>
  <si>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</si>
  <si>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</si>
  <si>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</si>
  <si>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</si>
  <si>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</si>
  <si>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</si>
  <si>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</si>
  <si>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</si>
  <si>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</si>
  <si>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</si>
  <si>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</si>
  <si>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</si>
  <si>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</si>
  <si>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</si>
  <si>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</si>
  <si>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</si>
  <si>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</si>
  <si>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</si>
  <si>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</si>
  <si>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</si>
  <si>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</si>
  <si>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</si>
  <si>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</si>
  <si>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</si>
  <si>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</si>
  <si>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</si>
  <si>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</si>
  <si>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</si>
  <si>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</si>
  <si>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</si>
  <si>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</si>
  <si>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</si>
  <si>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</si>
  <si>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</si>
  <si>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</si>
  <si>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</si>
  <si>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</si>
  <si>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</si>
  <si>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</si>
  <si>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</si>
  <si>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</si>
  <si>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</si>
  <si>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</si>
  <si>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</si>
  <si>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</si>
  <si>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</si>
  <si>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</si>
  <si>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</si>
  <si>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</si>
  <si>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</si>
  <si>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</si>
  <si>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</si>
  <si>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</si>
  <si>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</si>
  <si>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</si>
  <si>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</si>
  <si>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</si>
  <si>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</si>
  <si>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</si>
  <si>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</si>
  <si>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</si>
  <si>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</si>
  <si>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</si>
  <si>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</si>
  <si>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</si>
  <si>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</si>
  <si>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</si>
  <si>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</si>
  <si>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</si>
  <si>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</si>
  <si>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</si>
  <si>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</si>
  <si>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</si>
  <si>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</si>
  <si>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</si>
  <si>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</si>
  <si>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</si>
  <si>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</si>
  <si>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</si>
  <si>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</si>
  <si>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</si>
  <si>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</si>
  <si>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</si>
  <si>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</si>
  <si>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</si>
  <si>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</si>
  <si>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</si>
  <si>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</si>
  <si>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</si>
  <si>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</si>
  <si>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</si>
  <si>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</si>
  <si>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</si>
  <si>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</si>
  <si>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</si>
  <si>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</si>
  <si>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</si>
  <si>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</si>
  <si>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</si>
  <si>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</si>
  <si>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</si>
  <si>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</si>
  <si>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</si>
  <si>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</si>
  <si>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</si>
  <si>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</si>
  <si>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</si>
  <si>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</si>
  <si>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</si>
  <si>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</si>
  <si>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</si>
  <si>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</si>
  <si>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</si>
  <si>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</si>
  <si>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</si>
  <si>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</si>
  <si>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</si>
  <si>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</si>
  <si>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</si>
  <si>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</si>
  <si>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</si>
  <si>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</si>
  <si>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</si>
  <si>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</si>
  <si>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</si>
  <si>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</si>
  <si>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</si>
  <si>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</si>
  <si>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</si>
  <si>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</si>
  <si>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</si>
  <si>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</si>
  <si>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</si>
  <si>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</si>
  <si>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</si>
  <si>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</si>
  <si>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</si>
  <si>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</si>
  <si>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</si>
  <si>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</si>
  <si>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</si>
  <si>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</si>
  <si>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</si>
  <si>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</si>
  <si>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</si>
  <si>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</si>
  <si>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</si>
  <si>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</si>
  <si>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</si>
  <si>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</si>
  <si>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</si>
  <si>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</si>
  <si>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</si>
  <si>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</si>
  <si>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</si>
  <si>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</si>
  <si>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</si>
  <si>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</si>
  <si>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</si>
  <si>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</si>
  <si>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</si>
  <si>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</si>
  <si>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</si>
  <si>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</si>
  <si>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</si>
  <si>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</si>
  <si>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</si>
  <si>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</si>
  <si>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</si>
  <si>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</si>
  <si>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</si>
  <si>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</si>
  <si>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</si>
  <si>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</si>
  <si>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</si>
  <si>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</si>
  <si>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</si>
  <si>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</si>
  <si>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</si>
  <si>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</si>
  <si>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</si>
  <si>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</si>
  <si>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</si>
  <si>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</si>
  <si>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</si>
  <si>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</si>
  <si>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</si>
  <si>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</si>
  <si>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</si>
  <si>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</si>
  <si>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</si>
  <si>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</si>
  <si>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</si>
  <si>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</si>
  <si>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</si>
  <si>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</si>
  <si>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</si>
  <si>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</si>
  <si>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</si>
  <si>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</si>
  <si>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</si>
  <si>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</si>
  <si>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</si>
  <si>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</si>
  <si>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</si>
  <si>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</si>
  <si>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</si>
  <si>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</si>
  <si>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</si>
  <si>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</si>
  <si>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</si>
  <si>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</si>
  <si>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</si>
  <si>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</si>
  <si>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</si>
  <si>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</si>
  <si>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</si>
  <si>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</si>
  <si>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</si>
  <si>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</si>
  <si>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</si>
  <si>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</si>
  <si>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</si>
  <si>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</si>
  <si>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</si>
  <si>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</si>
  <si>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</si>
  <si>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</si>
  <si>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</si>
  <si>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</si>
  <si>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</si>
  <si>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</si>
  <si>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</si>
  <si>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</si>
  <si>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</si>
  <si>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</si>
  <si>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</si>
  <si>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</si>
  <si>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</si>
  <si>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</si>
  <si>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</si>
  <si>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</si>
  <si>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</si>
  <si>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</si>
  <si>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</si>
  <si>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</si>
  <si>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</si>
  <si>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</si>
  <si>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</si>
  <si>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</si>
  <si>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</si>
  <si>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</si>
  <si>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</si>
  <si>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</si>
  <si>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</si>
  <si>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</si>
  <si>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</si>
  <si>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</si>
  <si>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</si>
  <si>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</si>
  <si>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</si>
  <si>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</si>
  <si>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</si>
  <si>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</si>
  <si>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</si>
  <si>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</si>
  <si>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</si>
  <si>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</si>
  <si>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</si>
  <si>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</si>
  <si>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</si>
  <si>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</si>
  <si>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</si>
  <si>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</si>
  <si>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</si>
  <si>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</si>
  <si>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</si>
  <si>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</si>
  <si>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</si>
  <si>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</si>
  <si>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</si>
  <si>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</si>
  <si>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</si>
  <si>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</si>
  <si>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</si>
  <si>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</si>
  <si>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</si>
  <si>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</si>
  <si>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</si>
  <si>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</si>
  <si>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</si>
  <si>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</si>
  <si>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</si>
  <si>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</si>
  <si>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</si>
  <si>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</si>
  <si>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</si>
  <si>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</si>
  <si>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</si>
  <si>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</si>
  <si>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</si>
  <si>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</si>
  <si>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</si>
  <si>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</si>
  <si>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</si>
  <si>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</si>
  <si>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</si>
  <si>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</si>
  <si>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</si>
  <si>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</si>
  <si>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</si>
  <si>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</si>
  <si>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</si>
  <si>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</si>
  <si>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</si>
  <si>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</si>
  <si>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</si>
  <si>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</si>
  <si>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</si>
  <si>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</si>
  <si>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</si>
  <si>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</si>
  <si>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</si>
  <si>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</si>
  <si>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</si>
  <si>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</si>
  <si>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</si>
  <si>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</si>
  <si>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</si>
  <si>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</si>
  <si>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</si>
  <si>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</si>
  <si>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</si>
  <si>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</si>
  <si>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</si>
  <si>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</si>
  <si>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</si>
  <si>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</si>
  <si>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</si>
  <si>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</si>
  <si>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</si>
  <si>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</si>
  <si>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</si>
  <si>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</si>
  <si>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</si>
  <si>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</si>
  <si>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</si>
  <si>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</si>
  <si>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</si>
  <si>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</si>
  <si>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</si>
  <si>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</si>
  <si>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</si>
  <si>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</si>
  <si>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</si>
  <si>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</si>
  <si>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</si>
  <si>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</si>
  <si>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</si>
  <si>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</si>
  <si>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</si>
  <si>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</si>
  <si>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</si>
  <si>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</si>
  <si>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</si>
  <si>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</si>
  <si>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</si>
  <si>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</si>
  <si>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</si>
  <si>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</si>
  <si>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</si>
  <si>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</si>
  <si>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</si>
  <si>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</si>
  <si>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</si>
  <si>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</si>
  <si>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</si>
  <si>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</si>
  <si>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</si>
  <si>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</si>
  <si>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</si>
  <si>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</si>
  <si>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</si>
  <si>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</si>
  <si>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</si>
  <si>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</si>
  <si>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</si>
  <si>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</si>
  <si>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</si>
  <si>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</si>
  <si>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</si>
  <si>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</si>
  <si>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</si>
  <si>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</si>
  <si>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</si>
  <si>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</si>
  <si>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</si>
  <si>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</si>
  <si>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</si>
  <si>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</si>
  <si>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</si>
  <si>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</si>
  <si>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</si>
  <si>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</si>
  <si>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</si>
  <si>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</si>
  <si>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</si>
  <si>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</si>
  <si>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</si>
  <si>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</si>
  <si>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</si>
  <si>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</si>
  <si>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</si>
  <si>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</si>
  <si>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</si>
  <si>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</si>
  <si>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</si>
  <si>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</si>
  <si>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</si>
  <si>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</si>
  <si>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</si>
  <si>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</si>
  <si>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</si>
  <si>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</si>
  <si>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</si>
  <si>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</si>
  <si>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</si>
  <si>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</si>
  <si>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</si>
  <si>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</si>
  <si>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</si>
  <si>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</si>
  <si>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</si>
  <si>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</si>
  <si>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</si>
  <si>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</si>
  <si>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</si>
  <si>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</si>
  <si>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</si>
  <si>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</si>
  <si>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</si>
  <si>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</si>
  <si>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</si>
  <si>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</si>
  <si>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</si>
  <si>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</si>
  <si>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</si>
  <si>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</si>
  <si>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</si>
  <si>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</si>
  <si>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</si>
  <si>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</si>
  <si>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</si>
  <si>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</si>
  <si>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</si>
  <si>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</si>
  <si>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</si>
  <si>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</si>
  <si>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</si>
  <si>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</si>
  <si>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</si>
  <si>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</si>
  <si>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</si>
  <si>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</si>
  <si>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</si>
  <si>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</si>
  <si>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</si>
  <si>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</si>
  <si>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</si>
  <si>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</si>
  <si>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</si>
  <si>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</si>
  <si>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</si>
  <si>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</si>
  <si>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</si>
  <si>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</si>
  <si>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</si>
  <si>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</si>
  <si>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</si>
  <si>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</si>
  <si>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</si>
  <si>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</si>
  <si>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</si>
  <si>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</si>
  <si>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</si>
  <si>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</si>
  <si>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</si>
  <si>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</si>
  <si>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</si>
  <si>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</si>
  <si>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</si>
  <si>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</si>
  <si>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</si>
  <si>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</si>
  <si>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</si>
  <si>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</si>
  <si>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</si>
  <si>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</si>
  <si>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</si>
  <si>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</si>
  <si>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</si>
  <si>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</si>
  <si>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</si>
  <si>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</si>
  <si>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</si>
  <si>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</si>
  <si>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</si>
  <si>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</si>
  <si>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</si>
  <si>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</si>
  <si>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</si>
  <si>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</si>
  <si>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</si>
  <si>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</si>
  <si>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</si>
  <si>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</si>
  <si>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</si>
  <si>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</si>
  <si>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</si>
  <si>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</si>
  <si>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</si>
  <si>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</si>
  <si>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</si>
  <si>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</si>
  <si>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</si>
  <si>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</si>
  <si>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</si>
  <si>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</si>
  <si>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</si>
  <si>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</si>
  <si>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</si>
  <si>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</si>
  <si>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</si>
  <si>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</si>
  <si>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</si>
  <si>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</si>
  <si>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</si>
  <si>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</si>
  <si>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</si>
  <si>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</si>
  <si>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</si>
  <si>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</si>
  <si>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</si>
  <si>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</si>
  <si>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</si>
  <si>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</si>
  <si>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</si>
  <si>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</si>
  <si>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</si>
  <si>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</si>
  <si>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</si>
  <si>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</si>
  <si>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</si>
  <si>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</si>
  <si>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</si>
  <si>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</si>
  <si>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</si>
  <si>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</si>
  <si>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</si>
  <si>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</si>
  <si>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</si>
  <si>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</si>
  <si>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</si>
  <si>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</si>
  <si>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</si>
  <si>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</si>
  <si>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</si>
  <si>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</si>
  <si>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</si>
  <si>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</si>
  <si>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</si>
  <si>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</si>
  <si>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</si>
  <si>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</si>
  <si>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</si>
  <si>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</si>
  <si>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</si>
  <si>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</si>
  <si>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</si>
  <si>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</si>
  <si>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</si>
  <si>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</si>
  <si>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</si>
  <si>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</si>
  <si>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</si>
  <si>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</si>
  <si>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</si>
  <si>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</si>
  <si>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</si>
  <si>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</si>
  <si>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</si>
  <si>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</si>
  <si>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</si>
  <si>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</si>
  <si>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</si>
  <si>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</si>
  <si>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</si>
  <si>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</si>
  <si>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</si>
  <si>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</si>
  <si>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</si>
  <si>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</si>
  <si>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</si>
  <si>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</si>
  <si>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</si>
  <si>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</si>
  <si>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</si>
  <si>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</si>
  <si>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</si>
  <si>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</si>
  <si>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</si>
  <si>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</si>
  <si>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</si>
  <si>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</si>
  <si>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</si>
  <si>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</si>
  <si>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</si>
  <si>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</si>
  <si>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</si>
  <si>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</si>
  <si>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</si>
  <si>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</si>
  <si>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</si>
  <si>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</si>
  <si>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</si>
  <si>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</si>
  <si>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</si>
  <si>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</si>
  <si>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</si>
  <si>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</si>
  <si>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</si>
  <si>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</si>
  <si>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</si>
  <si>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</si>
  <si>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</si>
  <si>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</si>
  <si>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</si>
  <si>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</si>
  <si>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</si>
  <si>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</si>
  <si>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</si>
  <si>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</si>
  <si>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</si>
  <si>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</si>
  <si>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</si>
  <si>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</si>
  <si>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</si>
  <si>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</si>
  <si>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</si>
  <si>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</si>
  <si>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</si>
  <si>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</si>
  <si>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</si>
  <si>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</si>
  <si>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</si>
  <si>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</si>
  <si>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</si>
  <si>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</si>
  <si>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</si>
  <si>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</si>
  <si>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</si>
  <si>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</si>
  <si>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</si>
  <si>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</si>
  <si>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</si>
  <si>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</si>
  <si>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</si>
  <si>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</si>
  <si>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</si>
  <si>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</si>
  <si>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</si>
  <si>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</si>
  <si>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</si>
  <si>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</si>
  <si>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</si>
  <si>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</si>
  <si>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</si>
  <si>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</si>
  <si>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</si>
  <si>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</si>
  <si>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</si>
  <si>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</si>
  <si>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</si>
  <si>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</si>
  <si>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</si>
  <si>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</si>
  <si>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</si>
  <si>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</si>
  <si>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</si>
  <si>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</si>
  <si>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</si>
  <si>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</si>
  <si>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</si>
  <si>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</si>
  <si>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</si>
  <si>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</si>
  <si>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</si>
  <si>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</si>
  <si>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</si>
  <si>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</si>
  <si>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</si>
  <si>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</si>
  <si>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</si>
  <si>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</si>
  <si>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</si>
  <si>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</si>
  <si>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</si>
  <si>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</si>
  <si>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</si>
  <si>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</si>
  <si>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</si>
  <si>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</si>
  <si>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</si>
  <si>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</si>
  <si>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</si>
  <si>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</si>
  <si>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</si>
  <si>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</si>
  <si>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</si>
  <si>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</si>
  <si>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</si>
  <si>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</si>
  <si>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</si>
  <si>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</si>
  <si>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</si>
  <si>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</si>
  <si>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</si>
  <si>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</si>
  <si>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</si>
  <si>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</si>
  <si>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</si>
  <si>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</si>
  <si>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</si>
  <si>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</si>
  <si>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</si>
  <si>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</si>
  <si>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</si>
  <si>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</si>
  <si>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</si>
  <si>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</si>
  <si>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</si>
  <si>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</si>
  <si>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</si>
  <si>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</si>
  <si>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</si>
  <si>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</si>
  <si>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</si>
  <si>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</si>
  <si>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</si>
  <si>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</si>
  <si>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</si>
  <si>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</si>
  <si>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</si>
  <si>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</si>
  <si>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</si>
  <si>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</si>
  <si>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</si>
  <si>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</si>
  <si>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</si>
  <si>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</si>
  <si>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</si>
  <si>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</si>
  <si>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</si>
  <si>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</si>
  <si>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</si>
  <si>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</si>
  <si>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</si>
  <si>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</si>
  <si>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</si>
  <si>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</si>
  <si>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</si>
  <si>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</si>
  <si>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</si>
  <si>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</si>
  <si>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</si>
  <si>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</si>
  <si>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</si>
  <si>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</si>
  <si>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</si>
  <si>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</si>
  <si>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</si>
  <si>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</si>
  <si>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</si>
  <si>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</si>
  <si>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</si>
  <si>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</si>
  <si>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</si>
  <si>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</si>
  <si>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</si>
  <si>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</si>
  <si>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</si>
  <si>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</si>
  <si>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</si>
  <si>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</si>
  <si>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</si>
  <si>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</si>
  <si>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</si>
  <si>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</si>
  <si>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</si>
  <si>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</si>
  <si>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</si>
  <si>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</si>
  <si>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</si>
  <si>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</si>
  <si>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</si>
  <si>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</si>
  <si>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</si>
  <si>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</si>
  <si>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</si>
  <si>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</si>
  <si>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</si>
  <si>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</si>
  <si>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</si>
  <si>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</si>
  <si>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</si>
  <si>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</si>
  <si>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</si>
  <si>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</si>
  <si>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</si>
  <si>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</si>
  <si>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</si>
  <si>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</si>
  <si>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</si>
  <si>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</si>
  <si>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</si>
  <si>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</si>
  <si>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</si>
  <si>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</si>
  <si>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</si>
  <si>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</si>
  <si>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</si>
  <si>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</si>
  <si>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</si>
  <si>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</si>
  <si>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</si>
  <si>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</si>
  <si>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</si>
  <si>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</si>
  <si>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</si>
  <si>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</si>
  <si>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</si>
  <si>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</si>
  <si>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</si>
  <si>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</si>
  <si>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</si>
  <si>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</si>
  <si>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</si>
  <si>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</si>
  <si>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</si>
  <si>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</si>
  <si>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</si>
  <si>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</si>
  <si>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</si>
  <si>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</si>
  <si>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</si>
  <si>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</si>
  <si>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</si>
  <si>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</si>
  <si>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</si>
  <si>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</si>
  <si>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</si>
  <si>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</si>
  <si>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</si>
  <si>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</si>
  <si>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</si>
  <si>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</si>
  <si>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</si>
  <si>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</si>
  <si>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</si>
  <si>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</si>
  <si>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</si>
  <si>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</si>
  <si>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</si>
  <si>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</si>
  <si>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</si>
  <si>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</si>
  <si>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</si>
  <si>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</si>
  <si>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</si>
  <si>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</si>
  <si>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</si>
  <si>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</si>
  <si>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</si>
  <si>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</si>
  <si>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</si>
  <si>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</si>
  <si>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</si>
  <si>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</si>
  <si>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</si>
  <si>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</si>
  <si>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</si>
  <si>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</si>
  <si>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</si>
  <si>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</si>
  <si>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</si>
  <si>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</si>
  <si>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</si>
  <si>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</si>
  <si>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</si>
  <si>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</si>
  <si>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</si>
  <si>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</si>
  <si>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</si>
  <si>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</si>
  <si>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</si>
  <si>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</si>
  <si>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</si>
  <si>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</si>
  <si>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</si>
  <si>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</si>
  <si>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</si>
  <si>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</si>
  <si>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</si>
  <si>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</si>
  <si>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</si>
  <si>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</si>
  <si>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</si>
  <si>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</si>
  <si>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</si>
  <si>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</si>
  <si>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</si>
  <si>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</si>
  <si>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</si>
  <si>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</si>
  <si>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</si>
  <si>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</si>
  <si>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</si>
  <si>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</si>
  <si>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</si>
  <si>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</si>
  <si>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</si>
  <si>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</si>
  <si>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</si>
  <si>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</si>
  <si>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</si>
  <si>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</si>
  <si>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</si>
  <si>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</si>
  <si>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</si>
  <si>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</si>
  <si>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</si>
  <si>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</si>
  <si>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</si>
  <si>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</si>
  <si>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</si>
  <si>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</si>
  <si>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</si>
  <si>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</si>
  <si>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</si>
  <si>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</si>
  <si>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</si>
  <si>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</si>
  <si>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</si>
  <si>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</si>
  <si>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</si>
  <si>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</si>
  <si>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</si>
  <si>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</si>
  <si>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</si>
  <si>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</si>
  <si>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</si>
  <si>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</si>
  <si>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</si>
  <si>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</si>
  <si>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</si>
  <si>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</si>
  <si>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</si>
  <si>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</si>
  <si>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</si>
  <si>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</si>
  <si>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</si>
  <si>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</si>
  <si>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</si>
  <si>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</si>
  <si>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</si>
  <si>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</si>
  <si>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</si>
  <si>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</si>
  <si>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</si>
  <si>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</si>
  <si>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</si>
  <si>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</si>
  <si>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</si>
  <si>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</si>
  <si>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</si>
  <si>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</si>
  <si>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</si>
  <si>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</si>
  <si>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</si>
  <si>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</si>
  <si>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</si>
  <si>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</si>
  <si>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</si>
  <si>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</si>
  <si>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</si>
  <si>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</si>
  <si>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</si>
  <si>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</si>
  <si>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</si>
  <si>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</si>
  <si>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</si>
  <si>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</si>
  <si>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</si>
  <si>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</si>
  <si>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</si>
  <si>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</si>
  <si>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</si>
  <si>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</si>
  <si>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</si>
  <si>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</si>
  <si>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</si>
  <si>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</si>
  <si>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</si>
  <si>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</si>
  <si>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</si>
  <si>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</si>
  <si>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</si>
  <si>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</si>
  <si>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</si>
  <si>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</si>
  <si>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</si>
  <si>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</si>
  <si>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</si>
  <si>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</si>
  <si>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</si>
  <si>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</si>
  <si>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</si>
  <si>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</si>
  <si>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</si>
  <si>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</si>
  <si>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</si>
  <si>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</si>
  <si>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</si>
  <si>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</si>
  <si>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</si>
  <si>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</si>
  <si>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</si>
  <si>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</si>
  <si>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</si>
  <si>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</si>
  <si>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</si>
  <si>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</si>
  <si>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</si>
  <si>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</si>
  <si>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</si>
  <si>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</si>
  <si>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</si>
  <si>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</si>
  <si>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</si>
  <si>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</si>
  <si>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</si>
  <si>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</si>
  <si>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</si>
  <si>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</si>
  <si>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</si>
  <si>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</si>
  <si>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</si>
  <si>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</si>
  <si>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</si>
  <si>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</si>
  <si>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</si>
  <si>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</si>
  <si>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</si>
  <si>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</si>
  <si>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</si>
  <si>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</si>
  <si>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</si>
  <si>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</si>
  <si>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</si>
  <si>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</si>
  <si>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</si>
  <si>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</si>
  <si>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</si>
  <si>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</si>
  <si>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</si>
  <si>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</si>
  <si>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</si>
  <si>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</si>
  <si>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</si>
  <si>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</si>
  <si>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</si>
  <si>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</si>
  <si>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</si>
  <si>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</si>
  <si>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</si>
  <si>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</si>
  <si>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</si>
  <si>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</si>
  <si>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</si>
  <si>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</si>
  <si>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</si>
  <si>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</si>
  <si>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</si>
  <si>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</si>
  <si>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</si>
  <si>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</si>
  <si>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</si>
  <si>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</si>
  <si>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</si>
  <si>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</si>
  <si>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</si>
  <si>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</si>
  <si>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</si>
  <si>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</si>
  <si>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</si>
  <si>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</si>
  <si>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</si>
  <si>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</si>
  <si>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</si>
  <si>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</si>
  <si>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</si>
  <si>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</si>
  <si>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</si>
  <si>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</si>
  <si>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</si>
  <si>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</si>
  <si>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</si>
  <si>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</si>
  <si>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</si>
  <si>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</si>
  <si>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</si>
  <si>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</si>
  <si>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</si>
  <si>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</si>
  <si>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</si>
  <si>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</si>
  <si>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</si>
  <si>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</si>
  <si>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</si>
  <si>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</si>
  <si>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</si>
  <si>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</si>
  <si>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</si>
  <si>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</si>
  <si>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</si>
  <si>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</si>
  <si>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</si>
  <si>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</si>
  <si>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</si>
  <si>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</si>
  <si>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</si>
  <si>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</si>
  <si>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</si>
  <si>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</si>
  <si>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</si>
  <si>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</si>
  <si>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</si>
  <si>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</si>
  <si>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</si>
  <si>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</si>
  <si>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</si>
  <si>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</si>
  <si>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</si>
  <si>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</si>
  <si>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</si>
  <si>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</si>
  <si>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</si>
  <si>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</si>
  <si>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</si>
  <si>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</si>
  <si>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</si>
  <si>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</si>
  <si>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</si>
  <si>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</si>
  <si>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</si>
  <si>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</si>
  <si>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</si>
  <si>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</si>
  <si>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</si>
  <si>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</si>
  <si>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</si>
  <si>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</si>
  <si>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</si>
  <si>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</si>
  <si>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</si>
  <si>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</si>
  <si>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</si>
  <si>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</si>
  <si>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</si>
  <si>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</si>
  <si>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</si>
  <si>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</si>
  <si>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</si>
  <si>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</si>
  <si>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</si>
  <si>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</si>
  <si>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</si>
  <si>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</si>
  <si>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</si>
  <si>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</si>
  <si>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</si>
  <si>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</si>
  <si>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</si>
  <si>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</si>
  <si>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</si>
  <si>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</si>
  <si>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</si>
  <si>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</si>
  <si>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</si>
  <si>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</si>
  <si>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</si>
  <si>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</si>
  <si>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</si>
  <si>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</si>
  <si>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</si>
  <si>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</si>
  <si>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</si>
  <si>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</si>
  <si>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</si>
  <si>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</si>
  <si>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</si>
  <si>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</si>
  <si>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</si>
  <si>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</si>
  <si>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</si>
  <si>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</si>
  <si>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</si>
  <si>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</si>
  <si>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</si>
  <si>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</si>
  <si>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</si>
  <si>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</si>
  <si>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</si>
  <si>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</si>
  <si>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</si>
  <si>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</si>
  <si>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</si>
  <si>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</si>
  <si>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</si>
  <si>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</si>
  <si>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</si>
  <si>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</si>
  <si>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</si>
  <si>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</si>
  <si>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</si>
  <si>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</si>
  <si>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</si>
  <si>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</si>
  <si>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</si>
  <si>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</si>
  <si>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</si>
  <si>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</si>
  <si>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</si>
  <si>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</si>
  <si>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</si>
  <si>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</si>
  <si>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</si>
  <si>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</si>
  <si>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</si>
  <si>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</si>
  <si>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</si>
  <si>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</si>
  <si>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</si>
  <si>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</si>
  <si>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</si>
  <si>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</si>
  <si>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</si>
  <si>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</si>
  <si>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</si>
  <si>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</si>
  <si>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</si>
  <si>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</si>
  <si>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</si>
  <si>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</si>
  <si>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</si>
  <si>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</si>
  <si>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</si>
  <si>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</si>
  <si>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</si>
  <si>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</si>
  <si>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</si>
  <si>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</si>
  <si>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</si>
  <si>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</si>
  <si>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</si>
  <si>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</si>
  <si>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</si>
  <si>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</si>
  <si>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</si>
  <si>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</si>
  <si>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</si>
  <si>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</si>
  <si>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</si>
  <si>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</si>
  <si>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</si>
  <si>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</si>
  <si>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</si>
  <si>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</si>
  <si>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</si>
  <si>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</si>
  <si>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</si>
  <si>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</si>
  <si>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</si>
  <si>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</si>
  <si>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</si>
  <si>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</si>
  <si>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</si>
  <si>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</si>
  <si>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</si>
  <si>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</si>
  <si>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</si>
  <si>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</si>
  <si>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</si>
  <si>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</si>
  <si>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</si>
  <si>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</si>
  <si>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</si>
  <si>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</si>
  <si>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</si>
  <si>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</si>
  <si>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</si>
  <si>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</si>
  <si>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</si>
  <si>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</si>
  <si>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</si>
  <si>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</si>
  <si>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</si>
  <si>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</si>
  <si>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</si>
  <si>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</si>
  <si>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</si>
  <si>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</si>
  <si>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</si>
  <si>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</si>
  <si>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</si>
  <si>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</si>
  <si>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</si>
  <si>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</si>
  <si>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</si>
  <si>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</si>
  <si>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</si>
  <si>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</si>
  <si>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</si>
  <si>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</si>
  <si>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</si>
  <si>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</si>
  <si>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</si>
  <si>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</si>
  <si>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</si>
  <si>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</si>
  <si>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</si>
  <si>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</si>
  <si>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</si>
  <si>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</si>
  <si>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</si>
  <si>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</si>
  <si>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</si>
  <si>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</si>
  <si>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</si>
  <si>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</si>
  <si>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</si>
  <si>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</si>
  <si>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</si>
  <si>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</si>
  <si>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</si>
  <si>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</si>
  <si>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</si>
  <si>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</si>
  <si>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</si>
  <si>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</si>
  <si>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</si>
  <si>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</si>
  <si>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</si>
  <si>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</si>
  <si>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</si>
  <si>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</si>
  <si>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</si>
  <si>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</si>
  <si>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</si>
  <si>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</si>
  <si>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</si>
  <si>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</si>
  <si>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</si>
  <si>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</si>
  <si>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</si>
  <si>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</si>
  <si>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</si>
  <si>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</si>
  <si>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</si>
  <si>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</si>
  <si>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</si>
  <si>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</si>
  <si>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</si>
  <si>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</si>
  <si>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</si>
  <si>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</si>
  <si>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</si>
  <si>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</si>
  <si>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</si>
  <si>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</si>
  <si>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</si>
  <si>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</si>
  <si>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</si>
  <si>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</si>
  <si>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</si>
  <si>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</si>
  <si>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</si>
  <si>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</si>
  <si>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</si>
  <si>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</si>
  <si>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</si>
  <si>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</si>
  <si>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</si>
  <si>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</si>
  <si>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</si>
  <si>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</si>
  <si>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</si>
  <si>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</si>
  <si>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</si>
  <si>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</si>
  <si>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</si>
  <si>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</si>
  <si>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</si>
  <si>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</si>
  <si>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</si>
  <si>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</si>
  <si>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</si>
  <si>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</si>
  <si>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</si>
  <si>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</si>
  <si>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</si>
  <si>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</si>
  <si>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</si>
  <si>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</si>
  <si>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</si>
  <si>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</si>
  <si>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</si>
  <si>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</si>
  <si>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</si>
  <si>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</si>
  <si>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</si>
  <si>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</si>
  <si>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</si>
  <si>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</si>
  <si>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</si>
  <si>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</si>
  <si>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</si>
  <si>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</si>
  <si>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</si>
  <si>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</si>
  <si>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</si>
  <si>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</si>
  <si>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</si>
  <si>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</si>
  <si>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</si>
  <si>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</si>
  <si>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</si>
  <si>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</si>
  <si>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</si>
  <si>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</si>
  <si>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</si>
  <si>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</si>
  <si>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</si>
  <si>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</si>
  <si>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</si>
  <si>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</si>
  <si>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</si>
  <si>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</si>
  <si>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</si>
  <si>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</si>
  <si>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</si>
  <si>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</si>
  <si>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</si>
  <si>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</si>
  <si>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</si>
  <si>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</si>
  <si>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</si>
  <si>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</si>
  <si>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</si>
  <si>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</si>
  <si>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</si>
  <si>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</si>
  <si>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</si>
  <si>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</si>
  <si>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</si>
  <si>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</si>
  <si>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</si>
  <si>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</si>
  <si>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</si>
  <si>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</si>
  <si>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</si>
  <si>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</si>
  <si>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</si>
  <si>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</si>
  <si>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</si>
  <si>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</si>
  <si>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</si>
  <si>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</si>
  <si>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</si>
  <si>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</si>
  <si>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</si>
  <si>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</si>
  <si>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</si>
  <si>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</si>
  <si>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</si>
  <si>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</si>
  <si>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</si>
  <si>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</si>
  <si>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</si>
  <si>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</si>
  <si>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</si>
  <si>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</si>
  <si>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</si>
  <si>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</si>
  <si>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</si>
  <si>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</si>
  <si>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</si>
  <si>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</si>
  <si>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</si>
  <si>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</si>
  <si>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</si>
  <si>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</si>
  <si>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</si>
  <si>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</si>
  <si>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</si>
  <si>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</si>
  <si>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</si>
  <si>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</si>
  <si>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</si>
  <si>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</si>
  <si>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</si>
  <si>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</si>
  <si>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</si>
  <si>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</si>
  <si>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</si>
  <si>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</si>
  <si>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</si>
  <si>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</si>
  <si>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</si>
  <si>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</si>
  <si>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</si>
  <si>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</si>
  <si>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</si>
  <si>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</si>
  <si>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</si>
  <si>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</si>
  <si>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</si>
  <si>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</si>
  <si>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</si>
  <si>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</si>
  <si>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</si>
  <si>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</si>
  <si>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</si>
  <si>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</si>
  <si>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</si>
  <si>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</si>
  <si>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</si>
  <si>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</si>
  <si>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</si>
  <si>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</si>
  <si>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</si>
  <si>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</si>
  <si>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</si>
  <si>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</si>
  <si>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</si>
  <si>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</si>
  <si>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</si>
  <si>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</si>
  <si>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</si>
  <si>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</si>
  <si>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</si>
  <si>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</si>
  <si>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</si>
  <si>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</si>
  <si>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</si>
  <si>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</si>
  <si>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</si>
  <si>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</si>
  <si>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</si>
  <si>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</si>
  <si>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</si>
  <si>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</si>
  <si>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</si>
  <si>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</si>
  <si>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</si>
  <si>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</si>
  <si>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</si>
  <si>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</si>
  <si>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</si>
  <si>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</si>
  <si>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</si>
  <si>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</si>
  <si>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</si>
  <si>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</si>
  <si>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</si>
  <si>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</si>
  <si>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</si>
  <si>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</si>
  <si>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</si>
  <si>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</si>
  <si>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</si>
  <si>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</si>
  <si>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</si>
  <si>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</si>
  <si>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</si>
  <si>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</si>
  <si>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</si>
  <si>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</si>
  <si>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</si>
  <si>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</si>
  <si>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</si>
  <si>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</si>
  <si>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</si>
  <si>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</si>
  <si>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</si>
  <si>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</si>
  <si>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</si>
  <si>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</si>
  <si>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</si>
  <si>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</si>
  <si>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</si>
  <si>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</si>
  <si>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</si>
  <si>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</si>
  <si>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</si>
  <si>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</si>
  <si>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</si>
  <si>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</si>
  <si>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</si>
  <si>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</si>
  <si>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</si>
  <si>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</si>
  <si>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</si>
  <si>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</si>
  <si>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</si>
  <si>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</si>
  <si>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</si>
  <si>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</si>
  <si>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</si>
  <si>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</si>
  <si>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</si>
  <si>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</si>
  <si>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</si>
  <si>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</si>
  <si>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</si>
  <si>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</si>
  <si>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</si>
  <si>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</si>
  <si>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</si>
  <si>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</si>
  <si>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</si>
  <si>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</si>
  <si>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</si>
  <si>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</si>
  <si>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</si>
  <si>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</si>
  <si>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</si>
  <si>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</si>
  <si>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</si>
  <si>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</si>
  <si>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</si>
  <si>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</si>
  <si>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</si>
  <si>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</si>
  <si>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</si>
  <si>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</si>
  <si>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</si>
  <si>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</si>
  <si>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</si>
  <si>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</si>
  <si>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</si>
  <si>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</si>
  <si>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</si>
  <si>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</si>
  <si>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</si>
  <si>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</si>
  <si>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</si>
  <si>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</si>
  <si>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</si>
  <si>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</si>
  <si>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</si>
  <si>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</si>
  <si>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</si>
  <si>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</si>
  <si>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</si>
  <si>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</si>
  <si>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</si>
  <si>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</si>
  <si>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</si>
  <si>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</si>
  <si>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</si>
  <si>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</si>
  <si>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</si>
  <si>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</si>
  <si>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</si>
  <si>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</si>
  <si>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</si>
  <si>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</si>
  <si>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</si>
  <si>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</si>
  <si>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</si>
  <si>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</si>
  <si>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</si>
  <si>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</si>
  <si>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</si>
  <si>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</si>
  <si>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</si>
  <si>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</si>
  <si>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</si>
  <si>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</si>
  <si>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</si>
  <si>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</si>
  <si>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</si>
  <si>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</si>
  <si>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</si>
  <si>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</si>
  <si>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</si>
  <si>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</si>
  <si>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</si>
  <si>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</si>
  <si>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</si>
  <si>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</si>
  <si>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</si>
  <si>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</si>
  <si>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</si>
  <si>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</si>
  <si>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</si>
  <si>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</si>
  <si>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</si>
  <si>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</si>
  <si>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</si>
  <si>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</si>
  <si>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</si>
  <si>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</si>
  <si>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</si>
  <si>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</si>
  <si>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</si>
  <si>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</si>
  <si>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</si>
  <si>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</si>
  <si>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</si>
  <si>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</si>
  <si>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</si>
  <si>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</si>
  <si>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</si>
  <si>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</si>
  <si>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</si>
  <si>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</si>
  <si>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</si>
  <si>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</si>
  <si>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</si>
  <si>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</si>
  <si>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</si>
  <si>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</si>
  <si>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</si>
  <si>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</si>
  <si>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</si>
  <si>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</si>
  <si>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</si>
  <si>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</si>
  <si>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</si>
  <si>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</si>
  <si>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</si>
  <si>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</si>
  <si>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</si>
  <si>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</si>
  <si>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</si>
  <si>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</si>
  <si>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</si>
  <si>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</si>
  <si>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</si>
  <si>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</si>
  <si>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</si>
  <si>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</si>
  <si>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</si>
  <si>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</si>
  <si>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</si>
  <si>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</si>
  <si>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</si>
  <si>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</si>
  <si>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</si>
  <si>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</si>
  <si>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</si>
  <si>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</si>
  <si>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</si>
  <si>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</si>
  <si>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</si>
  <si>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</si>
  <si>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</si>
  <si>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</si>
  <si>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</si>
  <si>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</si>
  <si>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</si>
  <si>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</si>
  <si>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</si>
  <si>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</si>
  <si>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</si>
  <si>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</si>
  <si>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</si>
  <si>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</si>
  <si>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</si>
  <si>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</si>
  <si>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</si>
  <si>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</si>
  <si>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</si>
  <si>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</si>
  <si>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</si>
  <si>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</si>
  <si>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</si>
  <si>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</si>
  <si>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</si>
  <si>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</si>
  <si>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</si>
  <si>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</si>
  <si>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</si>
  <si>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</si>
  <si>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</si>
  <si>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</si>
  <si>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</si>
  <si>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</si>
  <si>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</si>
  <si>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</si>
  <si>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</si>
  <si>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</si>
  <si>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</si>
  <si>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</si>
  <si>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</si>
  <si>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</si>
  <si>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</si>
  <si>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</si>
  <si>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</si>
  <si>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</si>
  <si>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</si>
  <si>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</si>
  <si>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</si>
  <si>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</si>
  <si>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</si>
  <si>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</si>
  <si>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</si>
  <si>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</si>
  <si>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</si>
  <si>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</si>
  <si>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</si>
  <si>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</si>
  <si>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</si>
  <si>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</si>
  <si>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</si>
  <si>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</si>
  <si>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</si>
  <si>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</si>
  <si>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</si>
  <si>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</si>
  <si>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</si>
  <si>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</si>
  <si>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</si>
  <si>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</si>
  <si>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</si>
  <si>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</si>
  <si>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</si>
  <si>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</si>
  <si>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</si>
  <si>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</si>
  <si>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</si>
  <si>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</si>
  <si>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</si>
  <si>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</si>
  <si>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</si>
  <si>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</si>
  <si>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</si>
  <si>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</si>
  <si>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</si>
  <si>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</si>
  <si>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</si>
  <si>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</si>
  <si>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</si>
  <si>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</si>
  <si>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</si>
  <si>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</si>
  <si>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</si>
  <si>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</si>
  <si>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</si>
  <si>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</si>
  <si>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</si>
  <si>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</si>
  <si>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</si>
  <si>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</si>
  <si>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</si>
  <si>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</si>
  <si>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</si>
  <si>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</si>
  <si>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</si>
  <si>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</si>
  <si>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</si>
  <si>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</si>
  <si>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</si>
  <si>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</si>
  <si>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</si>
  <si>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</si>
  <si>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</si>
  <si>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</si>
  <si>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</si>
  <si>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</si>
  <si>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</si>
  <si>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</si>
  <si>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</si>
  <si>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</si>
  <si>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</si>
  <si>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</si>
  <si>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</si>
  <si>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</si>
  <si>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</si>
  <si>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</si>
  <si>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</si>
  <si>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</si>
  <si>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</si>
  <si>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</si>
  <si>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</si>
  <si>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</si>
  <si>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</si>
  <si>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</si>
  <si>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</si>
  <si>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</si>
  <si>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</si>
  <si>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</si>
  <si>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</si>
  <si>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</si>
  <si>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</si>
  <si>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</si>
  <si>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</si>
  <si>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</si>
  <si>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</si>
  <si>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</si>
  <si>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</si>
  <si>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</si>
  <si>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</si>
  <si>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</si>
  <si>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</si>
  <si>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</si>
  <si>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</si>
  <si>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</si>
  <si>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</si>
  <si>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</si>
  <si>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</si>
  <si>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</si>
  <si>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</si>
  <si>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</si>
  <si>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</si>
  <si>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</si>
  <si>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</si>
  <si>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</si>
  <si>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</si>
  <si>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</si>
  <si>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</si>
  <si>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</si>
  <si>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</si>
  <si>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</si>
  <si>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</si>
  <si>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</si>
  <si>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</si>
  <si>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</si>
  <si>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</si>
  <si>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</si>
  <si>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</si>
  <si>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</si>
  <si>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</si>
  <si>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</si>
  <si>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</si>
  <si>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</si>
  <si>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</si>
  <si>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</si>
  <si>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</si>
  <si>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</si>
  <si>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</si>
  <si>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</si>
  <si>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</si>
  <si>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</si>
  <si>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</si>
  <si>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</si>
  <si>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</si>
  <si>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</si>
  <si>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</si>
  <si>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</si>
  <si>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</si>
  <si>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</si>
  <si>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</si>
  <si>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</si>
  <si>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</si>
  <si>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</si>
  <si>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</si>
  <si>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</si>
  <si>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</si>
  <si>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</si>
  <si>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</si>
  <si>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</si>
  <si>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</si>
  <si>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</si>
  <si>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</si>
  <si>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</si>
  <si>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</si>
  <si>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</si>
  <si>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</si>
  <si>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</si>
  <si>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</si>
  <si>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</si>
  <si>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</si>
  <si>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</si>
  <si>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</si>
  <si>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</si>
  <si>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</si>
  <si>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</si>
  <si>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</si>
  <si>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</si>
  <si>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</si>
  <si>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</si>
  <si>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</si>
  <si>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</si>
  <si>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</si>
  <si>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</si>
  <si>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</si>
  <si>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</si>
  <si>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</si>
  <si>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</si>
  <si>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</si>
  <si>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</si>
  <si>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</si>
  <si>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</si>
  <si>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</si>
  <si>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</si>
  <si>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</si>
  <si>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</si>
  <si>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</si>
  <si>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</si>
  <si>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</si>
  <si>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</si>
  <si>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</si>
  <si>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</si>
  <si>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</si>
  <si>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</si>
  <si>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</si>
  <si>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</si>
  <si>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</si>
  <si>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</si>
  <si>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</si>
  <si>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</si>
  <si>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</si>
  <si>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</si>
  <si>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</si>
  <si>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</si>
  <si>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</si>
  <si>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</si>
  <si>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</si>
  <si>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</si>
  <si>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</si>
  <si>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</si>
  <si>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</si>
  <si>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</si>
  <si>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</si>
  <si>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</si>
  <si>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</si>
  <si>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</si>
  <si>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</si>
  <si>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</si>
  <si>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</si>
  <si>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</si>
  <si>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</si>
  <si>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</si>
  <si>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</si>
  <si>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</si>
  <si>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</si>
  <si>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</si>
  <si>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</si>
  <si>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</si>
  <si>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</si>
  <si>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</si>
  <si>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</si>
  <si>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</si>
  <si>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</si>
  <si>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</si>
  <si>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</si>
  <si>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</si>
  <si>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</si>
  <si>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</si>
  <si>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</si>
  <si>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</si>
  <si>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</si>
  <si>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</si>
  <si>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</si>
  <si>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</si>
  <si>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</si>
  <si>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</si>
  <si>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</si>
  <si>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</si>
  <si>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</si>
  <si>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</si>
  <si>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</si>
  <si>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</si>
  <si>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</si>
  <si>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</si>
  <si>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</si>
  <si>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</si>
  <si>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</si>
  <si>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</si>
  <si>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</si>
  <si>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</si>
  <si>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</si>
  <si>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</si>
  <si>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</si>
  <si>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</si>
  <si>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</si>
  <si>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</si>
  <si>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</si>
  <si>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</si>
  <si>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</si>
  <si>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</si>
  <si>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</si>
  <si>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</si>
  <si>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</si>
  <si>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</si>
  <si>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</si>
  <si>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</si>
  <si>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</si>
  <si>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</si>
  <si>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</si>
  <si>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</si>
  <si>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</si>
  <si>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</si>
  <si>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</si>
  <si>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</si>
  <si>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</si>
  <si>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</si>
  <si>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</si>
  <si>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</si>
  <si>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</si>
  <si>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</si>
  <si>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</si>
  <si>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</si>
  <si>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</si>
  <si>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</si>
  <si>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</si>
  <si>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</si>
  <si>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</si>
  <si>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</si>
  <si>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</si>
  <si>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</si>
  <si>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</si>
  <si>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</si>
  <si>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</si>
  <si>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</si>
  <si>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</si>
  <si>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</si>
  <si>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</si>
  <si>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</si>
  <si>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</si>
  <si>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</si>
  <si>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</si>
  <si>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</si>
  <si>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</si>
  <si>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</si>
  <si>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</si>
  <si>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</si>
  <si>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</si>
  <si>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</si>
  <si>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</si>
  <si>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</si>
  <si>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</si>
  <si>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</si>
  <si>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</si>
  <si>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</si>
  <si>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</si>
  <si>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</si>
  <si>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</si>
  <si>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</si>
  <si>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</si>
  <si>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</si>
  <si>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</si>
  <si>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</si>
  <si>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</si>
  <si>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</si>
  <si>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</si>
  <si>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</si>
  <si>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</si>
  <si>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</si>
  <si>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</si>
  <si>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</si>
  <si>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</si>
  <si>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</si>
  <si>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</si>
  <si>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</si>
  <si>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</si>
  <si>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</si>
  <si>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</si>
  <si>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</si>
  <si>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</si>
  <si>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</si>
  <si>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</si>
  <si>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</si>
  <si>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</si>
  <si>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</si>
  <si>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</si>
  <si>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</si>
  <si>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</si>
  <si>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</si>
  <si>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</si>
  <si>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</si>
  <si>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</si>
  <si>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</si>
  <si>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</si>
  <si>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</si>
  <si>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</si>
  <si>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</si>
  <si>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</si>
  <si>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</si>
  <si>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</si>
  <si>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</si>
  <si>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</si>
  <si>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</si>
  <si>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</si>
  <si>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</si>
  <si>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</si>
  <si>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</si>
  <si>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</si>
  <si>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</si>
  <si>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</si>
  <si>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</si>
  <si>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</si>
  <si>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</si>
  <si>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</si>
  <si>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</si>
  <si>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</si>
  <si>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</si>
  <si>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</si>
  <si>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</si>
  <si>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</si>
  <si>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</si>
  <si>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</si>
  <si>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</si>
  <si>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</si>
  <si>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</si>
  <si>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</si>
  <si>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</si>
  <si>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</si>
  <si>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</si>
  <si>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</si>
  <si>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</si>
  <si>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</si>
  <si>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</si>
  <si>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</si>
  <si>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</si>
  <si>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</si>
  <si>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</si>
  <si>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</si>
  <si>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</si>
  <si>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</si>
  <si>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</si>
  <si>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</si>
  <si>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</si>
  <si>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</si>
  <si>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</si>
  <si>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</si>
  <si>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</si>
  <si>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</si>
  <si>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</si>
  <si>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</si>
  <si>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</si>
  <si>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</si>
  <si>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</si>
  <si>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</si>
  <si>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</si>
  <si>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</si>
  <si>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</si>
  <si>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</si>
  <si>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</si>
  <si>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</si>
  <si>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</si>
  <si>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</si>
  <si>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</si>
  <si>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</si>
  <si>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</si>
  <si>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</si>
  <si>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</si>
  <si>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</si>
  <si>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</si>
  <si>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</si>
  <si>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</si>
  <si>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</si>
  <si>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</si>
  <si>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</si>
  <si>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</si>
  <si>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</si>
  <si>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</si>
  <si>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</si>
  <si>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</si>
  <si>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</si>
  <si>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</si>
  <si>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</si>
  <si>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</si>
  <si>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</si>
  <si>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</si>
  <si>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</si>
  <si>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</si>
  <si>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</si>
  <si>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</si>
  <si>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</si>
  <si>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</si>
  <si>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</si>
  <si>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</si>
  <si>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</si>
  <si>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</si>
  <si>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</si>
  <si>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</si>
  <si>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</si>
  <si>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</si>
  <si>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</si>
  <si>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</si>
  <si>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</si>
  <si>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</si>
  <si>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</si>
  <si>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</si>
  <si>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</si>
  <si>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</si>
  <si>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</si>
  <si>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</si>
  <si>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</si>
  <si>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</si>
  <si>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</si>
  <si>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</si>
  <si>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</si>
  <si>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</si>
  <si>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</si>
  <si>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</si>
  <si>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</si>
  <si>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</si>
  <si>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</si>
  <si>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</si>
  <si>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</si>
  <si>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</si>
  <si>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</si>
  <si>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</si>
  <si>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</si>
  <si>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</si>
  <si>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</si>
  <si>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</si>
  <si>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</si>
  <si>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</si>
  <si>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</si>
  <si>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</si>
  <si>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</si>
  <si>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</si>
  <si>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</si>
  <si>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</si>
  <si>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</si>
  <si>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</si>
  <si>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</si>
  <si>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</si>
  <si>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</si>
  <si>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</si>
  <si>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</si>
  <si>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</si>
  <si>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</si>
  <si>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</si>
  <si>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</si>
  <si>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</si>
  <si>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</si>
  <si>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</si>
  <si>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</si>
  <si>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</si>
  <si>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</si>
  <si>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</si>
  <si>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</si>
  <si>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</si>
  <si>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</si>
  <si>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</si>
  <si>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</si>
  <si>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</si>
  <si>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</si>
  <si>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</si>
  <si>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</si>
  <si>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</si>
  <si>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</si>
  <si>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</si>
  <si>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</si>
  <si>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</si>
  <si>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</si>
  <si>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</si>
  <si>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</si>
  <si>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</si>
  <si>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</si>
  <si>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</si>
  <si>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</si>
  <si>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</si>
  <si>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</si>
  <si>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</si>
  <si>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</si>
  <si>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</si>
  <si>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</si>
  <si>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</si>
  <si>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</si>
  <si>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</si>
  <si>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</si>
  <si>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</si>
  <si>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</si>
  <si>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</si>
  <si>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</si>
  <si>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</si>
  <si>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</si>
  <si>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</si>
  <si>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</si>
  <si>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</si>
  <si>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</si>
  <si>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</si>
  <si>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</si>
  <si>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</si>
  <si>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</si>
  <si>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</si>
  <si>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</si>
  <si>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</si>
  <si>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</si>
  <si>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</si>
  <si>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</si>
  <si>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</si>
  <si>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</si>
  <si>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</si>
  <si>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</si>
  <si>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</si>
  <si>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</si>
  <si>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</si>
  <si>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</si>
  <si>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</si>
  <si>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</si>
  <si>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</si>
  <si>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</si>
  <si>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</si>
  <si>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</si>
  <si>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</si>
  <si>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</si>
  <si>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</si>
  <si>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</si>
  <si>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</si>
  <si>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</si>
  <si>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</si>
  <si>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</si>
  <si>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</si>
  <si>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</si>
  <si>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</si>
  <si>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</si>
  <si>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</si>
  <si>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</si>
  <si>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</si>
  <si>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</si>
  <si>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</si>
  <si>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</si>
  <si>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</si>
  <si>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</si>
  <si>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</si>
  <si>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</si>
  <si>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</si>
  <si>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</si>
  <si>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</si>
  <si>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</si>
  <si>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</si>
  <si>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</si>
  <si>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</si>
  <si>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</si>
  <si>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</si>
  <si>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</si>
  <si>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</si>
  <si>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</si>
  <si>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</si>
  <si>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</si>
  <si>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</si>
  <si>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</si>
  <si>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</si>
  <si>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</si>
  <si>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</si>
  <si>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</si>
  <si>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</si>
  <si>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</si>
  <si>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</si>
  <si>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</si>
  <si>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</si>
  <si>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</si>
  <si>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</si>
  <si>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</si>
  <si>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</si>
  <si>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</si>
  <si>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</si>
  <si>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</si>
  <si>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</si>
  <si>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</si>
  <si>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</si>
  <si>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</si>
  <si>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</si>
  <si>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</si>
  <si>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</si>
  <si>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</si>
  <si>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</si>
  <si>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</si>
  <si>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</si>
  <si>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</si>
  <si>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</si>
  <si>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</si>
  <si>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</si>
  <si>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</si>
  <si>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</si>
  <si>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</si>
  <si>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</si>
  <si>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</si>
  <si>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</si>
  <si>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</si>
  <si>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</si>
  <si>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</si>
  <si>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</si>
  <si>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</si>
  <si>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</si>
  <si>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</si>
  <si>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</si>
  <si>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</si>
  <si>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</si>
  <si>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</si>
  <si>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</si>
  <si>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</si>
  <si>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</si>
  <si>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</si>
  <si>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</si>
  <si>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</si>
  <si>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</si>
  <si>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</si>
  <si>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</si>
  <si>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</si>
  <si>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</si>
  <si>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</si>
  <si>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</si>
  <si>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</si>
  <si>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</si>
  <si>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</si>
  <si>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</si>
  <si>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</si>
  <si>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</si>
  <si>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</si>
  <si>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</si>
  <si>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</si>
  <si>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</si>
  <si>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</si>
  <si>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</si>
  <si>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</si>
  <si>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</si>
  <si>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</si>
  <si>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</si>
  <si>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</si>
  <si>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</si>
  <si>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</si>
  <si>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</si>
  <si>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</si>
  <si>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</si>
  <si>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</si>
  <si>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</si>
  <si>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</si>
  <si>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</si>
  <si>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</si>
  <si>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</si>
  <si>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</si>
  <si>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</si>
  <si>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</si>
  <si>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</si>
  <si>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</si>
  <si>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</si>
  <si>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</si>
  <si>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</si>
  <si>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</si>
  <si>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</si>
  <si>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</si>
  <si>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</si>
  <si>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</si>
  <si>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</si>
  <si>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</si>
  <si>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</si>
  <si>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</si>
  <si>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</si>
  <si>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</si>
  <si>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</si>
  <si>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</si>
  <si>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</si>
  <si>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</si>
  <si>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</si>
  <si>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</si>
  <si>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</si>
  <si>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</si>
  <si>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</si>
  <si>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</si>
  <si>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</si>
  <si>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</si>
  <si>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</si>
  <si>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</si>
  <si>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</si>
  <si>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</si>
  <si>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</si>
  <si>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</si>
  <si>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</si>
  <si>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</si>
  <si>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</si>
  <si>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</si>
  <si>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</si>
  <si>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</si>
  <si>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</si>
  <si>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</si>
  <si>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</si>
  <si>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</si>
  <si>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</si>
  <si>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</si>
  <si>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</si>
  <si>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</si>
  <si>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</si>
  <si>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</si>
  <si>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</si>
  <si>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</si>
  <si>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</si>
  <si>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</si>
  <si>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</si>
  <si>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</si>
  <si>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</si>
  <si>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</si>
  <si>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</si>
  <si>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</si>
  <si>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</si>
  <si>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</si>
  <si>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</si>
  <si>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</si>
  <si>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</si>
  <si>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</si>
  <si>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</si>
  <si>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</si>
  <si>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</si>
  <si>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</si>
  <si>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</si>
  <si>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</si>
  <si>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</si>
  <si>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</si>
  <si>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</si>
  <si>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</si>
  <si>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</si>
  <si>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</si>
  <si>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</si>
  <si>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</si>
  <si>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</si>
  <si>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</si>
  <si>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</si>
  <si>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</si>
  <si>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</si>
  <si>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</si>
  <si>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</si>
  <si>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</si>
  <si>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</si>
  <si>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</si>
  <si>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</si>
  <si>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</si>
  <si>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</si>
  <si>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</si>
  <si>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</si>
  <si>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</si>
  <si>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</si>
  <si>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</si>
  <si>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</si>
  <si>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</si>
  <si>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</si>
  <si>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</si>
  <si>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</si>
  <si>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</si>
  <si>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</si>
  <si>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</si>
  <si>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</si>
  <si>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</si>
  <si>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</si>
  <si>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</si>
  <si>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</si>
  <si>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</si>
  <si>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</si>
  <si>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</si>
  <si>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</si>
  <si>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</si>
  <si>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</si>
  <si>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</si>
  <si>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</si>
  <si>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</si>
  <si>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</si>
  <si>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</si>
  <si>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</si>
  <si>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</si>
  <si>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</si>
  <si>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</si>
  <si>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</si>
  <si>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</si>
  <si>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</si>
  <si>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</si>
  <si>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</si>
  <si>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</si>
  <si>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</si>
  <si>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</si>
  <si>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</si>
  <si>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</si>
  <si>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</si>
  <si>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</si>
  <si>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</si>
  <si>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</si>
  <si>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</si>
  <si>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</si>
  <si>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</si>
  <si>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</si>
  <si>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</si>
  <si>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</si>
  <si>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</si>
  <si>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</si>
  <si>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</si>
  <si>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</si>
  <si>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</si>
  <si>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</si>
  <si>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</si>
  <si>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</si>
  <si>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</si>
  <si>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</si>
  <si>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</si>
  <si>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</si>
  <si>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</si>
  <si>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</si>
  <si>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</si>
  <si>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</si>
  <si>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</si>
  <si>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</si>
  <si>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</si>
  <si>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</si>
  <si>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</si>
  <si>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</si>
  <si>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</si>
  <si>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</si>
  <si>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</si>
  <si>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</si>
  <si>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</si>
  <si>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</si>
  <si>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</si>
  <si>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</si>
  <si>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</si>
  <si>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</si>
  <si>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</si>
  <si>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</si>
  <si>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</si>
  <si>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</si>
  <si>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</si>
  <si>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</si>
  <si>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</si>
  <si>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</si>
  <si>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</si>
  <si>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</si>
  <si>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</si>
  <si>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</si>
  <si>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</si>
  <si>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</si>
  <si>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</si>
  <si>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</si>
  <si>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</si>
  <si>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</si>
  <si>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</si>
  <si>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</si>
  <si>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</si>
  <si>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</si>
  <si>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</si>
  <si>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</si>
  <si>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</si>
  <si>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</si>
  <si>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</si>
  <si>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</si>
  <si>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</si>
  <si>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</si>
  <si>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</si>
  <si>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</si>
  <si>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</si>
  <si>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</si>
  <si>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</si>
  <si>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</si>
  <si>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</si>
  <si>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</si>
  <si>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</si>
  <si>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</si>
  <si>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</si>
  <si>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</si>
  <si>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</si>
  <si>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</si>
  <si>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</si>
  <si>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</si>
  <si>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</si>
  <si>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</si>
  <si>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</si>
  <si>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</si>
  <si>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</si>
  <si>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</si>
  <si>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</si>
  <si>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</si>
  <si>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</si>
  <si>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</si>
  <si>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</si>
  <si>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</si>
  <si>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</si>
  <si>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</si>
  <si>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</si>
  <si>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</si>
  <si>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</si>
  <si>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</si>
  <si>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</si>
  <si>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</si>
  <si>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</si>
  <si>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</si>
  <si>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</si>
  <si>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</si>
  <si>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</si>
  <si>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</si>
  <si>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</si>
  <si>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</si>
  <si>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</si>
  <si>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</si>
  <si>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</si>
  <si>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</si>
  <si>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</si>
  <si>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</si>
  <si>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</si>
  <si>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</si>
  <si>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</si>
  <si>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</si>
  <si>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</si>
  <si>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</si>
  <si>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</si>
  <si>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</si>
  <si>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</si>
  <si>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</si>
  <si>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</si>
  <si>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</si>
  <si>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</si>
  <si>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</si>
  <si>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</si>
  <si>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</si>
  <si>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</si>
  <si>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</si>
  <si>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</si>
  <si>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</si>
  <si>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</si>
  <si>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</si>
  <si>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</si>
  <si>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</si>
  <si>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</si>
  <si>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</si>
  <si>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</si>
  <si>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</si>
  <si>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</si>
  <si>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</si>
  <si>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</si>
  <si>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</si>
  <si>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</si>
  <si>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</si>
  <si>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</si>
  <si>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</si>
  <si>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</si>
  <si>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</si>
  <si>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</si>
  <si>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</si>
  <si>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</si>
  <si>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</si>
  <si>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</si>
  <si>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</si>
  <si>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</si>
  <si>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</si>
  <si>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</si>
  <si>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</si>
  <si>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</si>
  <si>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</si>
  <si>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</si>
  <si>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</si>
  <si>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</si>
  <si>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</si>
  <si>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</si>
  <si>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</si>
  <si>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</si>
  <si>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</si>
  <si>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</si>
  <si>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</si>
  <si>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</si>
  <si>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</si>
  <si>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</si>
  <si>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</si>
  <si>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</si>
  <si>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</si>
  <si>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</si>
  <si>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</si>
  <si>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</si>
  <si>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</si>
  <si>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</si>
  <si>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</si>
  <si>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</si>
  <si>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</si>
  <si>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</si>
  <si>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</si>
  <si>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</si>
  <si>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</si>
  <si>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</si>
  <si>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</si>
  <si>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</si>
  <si>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</si>
  <si>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</si>
  <si>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</si>
  <si>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</si>
  <si>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</si>
  <si>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</si>
  <si>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</si>
  <si>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</si>
  <si>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</si>
  <si>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</si>
  <si>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</si>
  <si>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</si>
  <si>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</si>
  <si>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</si>
  <si>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</si>
  <si>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</si>
  <si>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</si>
  <si>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</si>
  <si>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</si>
  <si>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</si>
  <si>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</si>
  <si>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</si>
  <si>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</si>
  <si>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</si>
  <si>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</si>
  <si>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</si>
  <si>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</si>
  <si>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</si>
  <si>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</si>
  <si>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</si>
  <si>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</si>
  <si>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</si>
  <si>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</si>
  <si>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</si>
  <si>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</si>
  <si>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</si>
  <si>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</si>
  <si>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</si>
  <si>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</si>
  <si>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</si>
  <si>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</si>
  <si>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</si>
  <si>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</si>
  <si>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</si>
  <si>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</si>
  <si>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</si>
  <si>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</si>
  <si>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</si>
  <si>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</si>
  <si>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</si>
  <si>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</si>
  <si>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</si>
  <si>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</si>
  <si>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</si>
  <si>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</si>
  <si>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</si>
  <si>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</si>
  <si>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</si>
  <si>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</si>
  <si>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</si>
  <si>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</si>
  <si>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</si>
  <si>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</si>
  <si>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</si>
  <si>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</si>
  <si>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</si>
  <si>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</si>
  <si>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</si>
  <si>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</si>
  <si>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</si>
  <si>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</si>
  <si>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</si>
  <si>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</si>
  <si>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</si>
  <si>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</si>
  <si>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</si>
  <si>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</si>
  <si>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</si>
  <si>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</si>
  <si>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</si>
  <si>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</si>
  <si>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</si>
  <si>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</si>
  <si>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</si>
  <si>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</si>
  <si>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</si>
  <si>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</si>
  <si>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</si>
  <si>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</si>
  <si>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</si>
  <si>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</si>
  <si>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</si>
  <si>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</si>
  <si>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</si>
  <si>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</si>
  <si>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</si>
  <si>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</si>
  <si>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</si>
  <si>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</si>
  <si>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</si>
  <si>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</si>
  <si>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</si>
  <si>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</si>
  <si>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</si>
  <si>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</si>
  <si>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</si>
  <si>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</si>
  <si>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</si>
  <si>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</si>
  <si>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</si>
  <si>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</si>
  <si>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</si>
  <si>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</si>
  <si>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</si>
  <si>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</si>
  <si>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</si>
  <si>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</si>
  <si>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</si>
  <si>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</si>
  <si>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</si>
  <si>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</si>
  <si>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</si>
  <si>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</si>
  <si>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</si>
  <si>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</si>
  <si>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</si>
  <si>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</si>
  <si>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</si>
  <si>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</si>
  <si>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</si>
  <si>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</si>
  <si>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</si>
  <si>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</si>
  <si>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</si>
  <si>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</si>
  <si>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</si>
  <si>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</si>
  <si>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</si>
  <si>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</si>
  <si>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</si>
  <si>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</si>
  <si>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</si>
  <si>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</si>
  <si>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</si>
  <si>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</si>
  <si>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</si>
  <si>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</si>
  <si>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</si>
  <si>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</si>
  <si>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</si>
  <si>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</si>
  <si>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</si>
  <si>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</si>
  <si>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</si>
  <si>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</si>
  <si>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</si>
  <si>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</si>
  <si>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</si>
  <si>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</si>
  <si>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</si>
  <si>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</si>
  <si>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</si>
  <si>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</si>
  <si>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</si>
  <si>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</si>
  <si>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</si>
  <si>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</si>
  <si>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</si>
  <si>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</si>
  <si>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</si>
  <si>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</si>
  <si>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</si>
  <si>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</si>
  <si>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</si>
  <si>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</si>
  <si>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</si>
  <si>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</si>
  <si>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</si>
  <si>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</si>
  <si>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</si>
  <si>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</si>
  <si>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</si>
  <si>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</si>
  <si>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</si>
  <si>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</si>
  <si>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</si>
  <si>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</si>
  <si>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</si>
  <si>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</si>
  <si>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</si>
  <si>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</si>
  <si>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</si>
  <si>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</si>
  <si>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</si>
  <si>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</si>
  <si>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</si>
  <si>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</si>
  <si>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</si>
  <si>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</si>
  <si>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</si>
  <si>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</si>
  <si>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</si>
  <si>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</si>
  <si>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</si>
  <si>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</si>
  <si>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</si>
  <si>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</si>
  <si>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</si>
  <si>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</si>
  <si>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</si>
  <si>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</si>
  <si>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</si>
  <si>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</si>
  <si>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</si>
  <si>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</si>
  <si>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</si>
  <si>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</si>
  <si>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</si>
  <si>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</si>
  <si>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</si>
  <si>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</si>
  <si>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</si>
  <si>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</si>
  <si>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</si>
  <si>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</si>
  <si>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</si>
  <si>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</si>
  <si>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</si>
  <si>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</si>
  <si>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</si>
  <si>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</si>
  <si>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</si>
  <si>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</si>
  <si>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</si>
  <si>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</si>
  <si>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</si>
  <si>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</si>
  <si>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</si>
  <si>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</si>
  <si>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</si>
  <si>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</si>
  <si>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</si>
  <si>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</si>
  <si>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</si>
  <si>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</si>
  <si>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</si>
  <si>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</si>
  <si>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</si>
  <si>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</si>
  <si>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</si>
  <si>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</si>
  <si>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</si>
  <si>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</si>
  <si>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</si>
  <si>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</si>
  <si>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</si>
  <si>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</si>
  <si>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</si>
  <si>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</si>
  <si>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</si>
  <si>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</si>
  <si>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</si>
  <si>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</si>
  <si>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</si>
  <si>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</si>
  <si>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</si>
  <si>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</si>
  <si>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</si>
  <si>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</si>
  <si>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</si>
  <si>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</si>
  <si>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</si>
  <si>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</si>
  <si>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</si>
  <si>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</si>
  <si>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</si>
  <si>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</si>
  <si>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</si>
  <si>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</si>
  <si>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</si>
  <si>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</si>
  <si>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</si>
  <si>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</si>
  <si>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</si>
  <si>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</si>
  <si>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</si>
  <si>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</si>
  <si>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</si>
  <si>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</si>
  <si>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</si>
  <si>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</si>
  <si>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</si>
  <si>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</si>
  <si>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</si>
  <si>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</si>
  <si>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</si>
  <si>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</si>
  <si>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</si>
  <si>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</si>
  <si>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</si>
  <si>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</si>
  <si>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</si>
  <si>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</si>
  <si>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</si>
  <si>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</si>
  <si>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</si>
  <si>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</si>
  <si>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</si>
  <si>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</si>
  <si>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</si>
  <si>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</si>
  <si>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</si>
  <si>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</si>
  <si>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</si>
  <si>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</si>
  <si>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</si>
  <si>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</si>
  <si>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</si>
  <si>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</si>
  <si>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</si>
  <si>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</si>
  <si>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</si>
  <si>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</si>
  <si>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</si>
  <si>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</si>
  <si>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</si>
  <si>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</si>
  <si>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</si>
  <si>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</si>
  <si>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</si>
  <si>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</si>
  <si>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</si>
  <si>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</si>
  <si>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</si>
  <si>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</si>
  <si>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</si>
  <si>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</si>
  <si>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</si>
  <si>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</si>
  <si>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</si>
  <si>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</si>
  <si>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</si>
  <si>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</si>
  <si>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</si>
  <si>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</si>
  <si>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</si>
  <si>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</si>
  <si>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</si>
  <si>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</si>
  <si>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</si>
  <si>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</si>
  <si>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</si>
  <si>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</si>
  <si>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</si>
  <si>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</si>
  <si>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</si>
  <si>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</si>
  <si>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</si>
  <si>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</si>
  <si>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</si>
  <si>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</si>
  <si>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</si>
  <si>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</si>
  <si>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</si>
  <si>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</si>
  <si>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</si>
  <si>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</si>
  <si>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</si>
  <si>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</si>
  <si>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</si>
  <si>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</si>
  <si>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</si>
  <si>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</si>
  <si>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</si>
  <si>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</si>
  <si>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</si>
  <si>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</si>
  <si>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</si>
  <si>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</si>
  <si>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</si>
  <si>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</si>
  <si>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</si>
  <si>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</si>
  <si>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</si>
  <si>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</si>
  <si>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</si>
  <si>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</si>
  <si>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</si>
  <si>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</si>
  <si>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</si>
  <si>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</si>
  <si>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</si>
  <si>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</si>
  <si>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</si>
  <si>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</si>
  <si>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</si>
  <si>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</si>
  <si>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</si>
  <si>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</si>
  <si>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</si>
  <si>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</si>
  <si>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</si>
  <si>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</si>
  <si>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</si>
  <si>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</si>
  <si>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</si>
  <si>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</si>
  <si>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</si>
  <si>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</si>
  <si>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</si>
  <si>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</si>
  <si>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</si>
  <si>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</si>
  <si>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</si>
  <si>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</si>
  <si>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</si>
  <si>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</si>
  <si>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</si>
  <si>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</si>
  <si>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</si>
  <si>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</si>
  <si>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</si>
  <si>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</si>
  <si>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</si>
  <si>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</si>
  <si>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</si>
  <si>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</si>
  <si>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</si>
  <si>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</si>
  <si>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</si>
  <si>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</si>
  <si>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</si>
  <si>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</si>
  <si>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</si>
  <si>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</si>
  <si>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</si>
  <si>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</si>
  <si>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</si>
  <si>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</si>
  <si>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</si>
  <si>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</si>
  <si>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</si>
  <si>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</si>
  <si>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</si>
  <si>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</si>
  <si>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</si>
  <si>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</si>
  <si>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</si>
  <si>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</si>
  <si>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</si>
  <si>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</si>
  <si>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</si>
  <si>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</si>
  <si>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</si>
  <si>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</si>
  <si>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</si>
  <si>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</si>
  <si>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</si>
  <si>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</si>
  <si>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</si>
  <si>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</si>
  <si>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</si>
  <si>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</si>
  <si>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</si>
  <si>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</si>
  <si>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</si>
  <si>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</si>
  <si>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</si>
  <si>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</si>
  <si>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</si>
  <si>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</si>
  <si>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</si>
  <si>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</si>
  <si>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</si>
  <si>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</si>
  <si>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</si>
  <si>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</si>
  <si>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</si>
  <si>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</si>
  <si>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</si>
  <si>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</si>
  <si>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</si>
  <si>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</si>
  <si>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</si>
  <si>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</si>
  <si>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</si>
  <si>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</si>
  <si>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</si>
  <si>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</si>
  <si>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</si>
  <si>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</si>
  <si>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</si>
  <si>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</si>
  <si>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</si>
  <si>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</si>
  <si>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</si>
  <si>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</si>
  <si>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</si>
  <si>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</si>
  <si>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</si>
  <si>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</si>
  <si>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</si>
  <si>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</si>
  <si>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</si>
  <si>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</si>
  <si>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</si>
  <si>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</si>
  <si>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</si>
  <si>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</si>
  <si>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</si>
  <si>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</si>
  <si>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</si>
  <si>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</si>
  <si>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</si>
  <si>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</si>
  <si>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</si>
  <si>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</si>
  <si>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</si>
  <si>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</si>
  <si>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</si>
  <si>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</si>
  <si>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</si>
  <si>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</si>
  <si>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</si>
  <si>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</si>
  <si>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</si>
  <si>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</si>
  <si>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</si>
  <si>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</si>
  <si>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</si>
  <si>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</si>
  <si>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</si>
  <si>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</si>
  <si>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</si>
  <si>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</si>
  <si>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</si>
  <si>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</si>
  <si>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</si>
  <si>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</si>
  <si>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</si>
  <si>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</si>
  <si>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</si>
  <si>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</si>
  <si>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</si>
  <si>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</si>
  <si>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</si>
  <si>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</si>
  <si>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</si>
  <si>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</si>
  <si>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</si>
  <si>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</si>
  <si>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</si>
  <si>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</si>
  <si>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</si>
  <si>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</si>
  <si>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</si>
  <si>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</si>
  <si>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</si>
  <si>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</si>
  <si>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</si>
  <si>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</si>
  <si>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</si>
  <si>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</si>
  <si>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</si>
  <si>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</si>
  <si>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</si>
  <si>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</si>
  <si>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</si>
  <si>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</si>
  <si>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</si>
  <si>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</si>
  <si>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</si>
  <si>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</si>
  <si>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</si>
  <si>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</si>
  <si>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</si>
  <si>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</si>
  <si>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</si>
  <si>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</si>
  <si>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</si>
  <si>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</si>
  <si>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</si>
  <si>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</si>
  <si>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</si>
  <si>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</si>
  <si>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</si>
  <si>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</si>
  <si>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</si>
  <si>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</si>
  <si>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</si>
  <si>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</si>
  <si>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</si>
  <si>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</si>
  <si>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</si>
  <si>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</si>
  <si>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</si>
  <si>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</si>
  <si>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</si>
  <si>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</si>
  <si>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</si>
  <si>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</si>
  <si>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</si>
  <si>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</si>
  <si>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</si>
  <si>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</si>
  <si>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</si>
  <si>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</si>
  <si>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</si>
  <si>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</si>
  <si>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</si>
  <si>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</si>
  <si>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</si>
  <si>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</si>
  <si>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</si>
  <si>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</si>
  <si>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</si>
  <si>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</si>
  <si>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</si>
  <si>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</si>
  <si>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</si>
  <si>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</si>
  <si>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</si>
  <si>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</si>
  <si>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</si>
  <si>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</si>
  <si>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</si>
  <si>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</si>
  <si>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</si>
  <si>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</si>
  <si>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</si>
  <si>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</si>
  <si>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</si>
  <si>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</si>
  <si>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</si>
  <si>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</si>
  <si>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</si>
  <si>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</si>
  <si>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</si>
  <si>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</si>
  <si>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</si>
  <si>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</si>
  <si>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</si>
  <si>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</si>
  <si>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</si>
  <si>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</si>
  <si>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</si>
  <si>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</si>
  <si>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</si>
  <si>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</si>
  <si>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</si>
  <si>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</si>
  <si>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</si>
  <si>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</si>
  <si>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</si>
  <si>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</si>
  <si>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</si>
  <si>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</si>
  <si>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</si>
  <si>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</si>
  <si>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</si>
  <si>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</si>
  <si>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</si>
  <si>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</si>
  <si>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</si>
  <si>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</si>
  <si>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</si>
  <si>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</si>
  <si>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</si>
  <si>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</si>
  <si>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</si>
  <si>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</si>
  <si>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</si>
  <si>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</si>
  <si>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</si>
  <si>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</si>
  <si>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</si>
  <si>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</si>
  <si>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</si>
  <si>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</si>
  <si>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</si>
  <si>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</si>
  <si>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</si>
  <si>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</si>
  <si>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</si>
  <si>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</si>
  <si>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</si>
  <si>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</si>
  <si>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</si>
  <si>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</si>
  <si>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</si>
  <si>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</si>
  <si>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</si>
  <si>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</si>
  <si>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</si>
  <si>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</si>
  <si>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</si>
  <si>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</si>
  <si>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</si>
  <si>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</si>
  <si>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</si>
  <si>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</si>
  <si>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</si>
  <si>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</si>
  <si>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</si>
  <si>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</si>
  <si>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</si>
  <si>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</si>
  <si>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</si>
  <si>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</si>
  <si>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</si>
  <si>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</si>
  <si>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</si>
  <si>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</si>
  <si>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</si>
  <si>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</si>
  <si>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</si>
  <si>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</si>
  <si>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</si>
  <si>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</si>
  <si>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</si>
  <si>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</si>
  <si>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</si>
  <si>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</si>
  <si>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</si>
  <si>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</si>
  <si>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</si>
  <si>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</si>
  <si>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</si>
  <si>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</si>
  <si>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</si>
  <si>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</si>
  <si>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</si>
  <si>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</si>
  <si>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</si>
  <si>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</si>
  <si>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</si>
  <si>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</si>
  <si>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</si>
  <si>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</si>
  <si>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</si>
  <si>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</si>
  <si>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</si>
  <si>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</si>
  <si>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</si>
  <si>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</si>
  <si>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</si>
  <si>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</si>
  <si>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</si>
  <si>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</si>
  <si>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</si>
  <si>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</si>
  <si>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</si>
  <si>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</si>
  <si>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</si>
  <si>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</si>
  <si>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</si>
  <si>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</si>
  <si>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</si>
  <si>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</si>
  <si>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</si>
  <si>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</si>
  <si>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</si>
  <si>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</si>
  <si>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</si>
  <si>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</si>
  <si>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</si>
  <si>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</si>
  <si>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</si>
  <si>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</si>
  <si>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</si>
  <si>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</si>
  <si>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</si>
  <si>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</si>
  <si>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</si>
  <si>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</si>
  <si>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</si>
  <si>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</si>
  <si>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</si>
  <si>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</si>
  <si>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</si>
  <si>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</si>
  <si>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</si>
  <si>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</si>
  <si>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</si>
  <si>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</si>
  <si>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</si>
  <si>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</si>
  <si>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</si>
  <si>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</si>
  <si>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</si>
  <si>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</si>
  <si>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</si>
  <si>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</si>
  <si>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</si>
  <si>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</si>
  <si>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</si>
  <si>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</si>
  <si>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</si>
  <si>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</si>
  <si>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</si>
  <si>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</si>
  <si>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</si>
  <si>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</si>
  <si>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</si>
  <si>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</si>
  <si>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</si>
  <si>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</si>
  <si>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</si>
  <si>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</si>
  <si>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</si>
  <si>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</si>
  <si>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</si>
  <si>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</si>
  <si>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</si>
  <si>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</si>
  <si>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</si>
  <si>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</si>
  <si>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</si>
  <si>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</si>
  <si>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</si>
  <si>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</si>
  <si>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</si>
  <si>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</si>
  <si>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</si>
  <si>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</si>
  <si>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</si>
  <si>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</si>
  <si>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</si>
  <si>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</si>
  <si>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</si>
  <si>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</si>
  <si>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</si>
  <si>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</si>
  <si>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</si>
  <si>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</si>
  <si>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</si>
  <si>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</si>
  <si>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</si>
  <si>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</si>
  <si>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</si>
  <si>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</si>
  <si>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</si>
  <si>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</si>
  <si>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</si>
  <si>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</si>
  <si>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</si>
  <si>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</si>
  <si>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</si>
  <si>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</si>
  <si>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</si>
  <si>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</si>
  <si>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</si>
  <si>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</si>
  <si>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</si>
  <si>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</si>
  <si>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</si>
  <si>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</si>
  <si>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</si>
  <si>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</si>
  <si>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</si>
  <si>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</si>
  <si>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</si>
  <si>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</si>
  <si>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</si>
  <si>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</si>
  <si>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</si>
  <si>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</si>
  <si>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</si>
  <si>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</si>
  <si>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</si>
  <si>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</si>
  <si>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</si>
  <si>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</si>
  <si>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</si>
  <si>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</si>
  <si>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</si>
  <si>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</si>
  <si>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</si>
  <si>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</si>
  <si>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</si>
  <si>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</si>
  <si>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</si>
  <si>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</si>
  <si>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</si>
  <si>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</si>
  <si>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</si>
  <si>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</si>
  <si>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</si>
  <si>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</si>
  <si>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</si>
  <si>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</si>
  <si>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</si>
  <si>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</si>
  <si>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</si>
  <si>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</si>
  <si>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</si>
  <si>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</si>
  <si>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</si>
  <si>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</si>
  <si>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</si>
  <si>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</si>
  <si>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</si>
  <si>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</si>
  <si>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</si>
  <si>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</si>
  <si>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</si>
  <si>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</si>
  <si>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</si>
  <si>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</si>
  <si>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</si>
  <si>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</si>
  <si>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</si>
  <si>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</si>
  <si>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</si>
  <si>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</si>
  <si>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</si>
  <si>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</si>
  <si>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</si>
  <si>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</si>
  <si>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</si>
  <si>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</si>
  <si>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</si>
  <si>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</si>
  <si>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</si>
  <si>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</si>
  <si>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</si>
  <si>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</si>
  <si>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</si>
  <si>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</si>
  <si>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</si>
  <si>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</si>
  <si>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</si>
  <si>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</si>
  <si>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</si>
  <si>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</si>
  <si>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</si>
  <si>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</si>
  <si>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</si>
  <si>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</si>
  <si>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</si>
  <si>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</si>
  <si>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</si>
  <si>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</si>
  <si>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</si>
  <si>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</si>
  <si>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</si>
  <si>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</si>
  <si>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</si>
  <si>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</si>
  <si>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</si>
  <si>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</si>
  <si>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</si>
  <si>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</si>
  <si>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</si>
  <si>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</si>
  <si>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</si>
  <si>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</si>
  <si>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</si>
  <si>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</si>
  <si>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</si>
  <si>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</si>
  <si>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</si>
  <si>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</si>
  <si>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</si>
  <si>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</si>
  <si>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</si>
  <si>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</si>
  <si>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</si>
  <si>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</si>
  <si>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</si>
  <si>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</si>
  <si>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</si>
  <si>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</si>
  <si>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</si>
  <si>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</si>
  <si>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</si>
  <si>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</si>
  <si>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</si>
  <si>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</si>
  <si>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</si>
  <si>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</si>
  <si>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</si>
  <si>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</si>
  <si>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</si>
  <si>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</si>
  <si>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</si>
  <si>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</si>
  <si>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</si>
  <si>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</si>
  <si>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</si>
  <si>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</si>
  <si>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</si>
  <si>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</si>
  <si>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</si>
  <si>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</si>
  <si>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</si>
  <si>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</si>
  <si>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</si>
  <si>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</si>
  <si>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</si>
  <si>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</si>
  <si>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</si>
  <si>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</si>
  <si>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</si>
  <si>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</si>
  <si>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</si>
  <si>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</si>
  <si>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</si>
  <si>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</si>
  <si>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</si>
  <si>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</si>
  <si>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</si>
  <si>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</si>
  <si>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</si>
  <si>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</si>
  <si>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</si>
  <si>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</si>
  <si>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</si>
  <si>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</si>
  <si>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</si>
  <si>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</si>
  <si>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</si>
  <si>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</si>
  <si>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</si>
  <si>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</si>
  <si>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</si>
  <si>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</si>
  <si>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</si>
  <si>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</si>
  <si>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</si>
  <si>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</si>
  <si>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</si>
  <si>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</si>
  <si>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</si>
  <si>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</si>
  <si>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</si>
  <si>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</si>
  <si>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</si>
  <si>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</si>
  <si>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</si>
  <si>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</si>
  <si>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</si>
  <si>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</si>
  <si>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</si>
  <si>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</si>
  <si>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</si>
  <si>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</si>
  <si>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</si>
  <si>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</si>
  <si>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</si>
  <si>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</si>
  <si>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</si>
  <si>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</si>
  <si>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</si>
  <si>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</si>
  <si>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</si>
  <si>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</si>
  <si>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</si>
  <si>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</si>
  <si>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</si>
  <si>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</si>
  <si>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</si>
  <si>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</si>
  <si>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</si>
  <si>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</si>
  <si>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</si>
  <si>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</si>
  <si>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</si>
  <si>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</si>
  <si>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</si>
  <si>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</si>
  <si>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</si>
  <si>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</si>
  <si>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</si>
  <si>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</si>
  <si>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</si>
  <si>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</si>
  <si>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</si>
  <si>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</si>
  <si>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</si>
  <si>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</si>
  <si>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</si>
  <si>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</si>
  <si>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</si>
  <si>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</si>
  <si>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</si>
  <si>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</si>
  <si>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</si>
  <si>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</si>
  <si>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</si>
  <si>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</si>
  <si>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</si>
  <si>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</si>
  <si>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</si>
  <si>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</si>
  <si>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</si>
  <si>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</si>
  <si>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</si>
  <si>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</si>
  <si>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</si>
  <si>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</si>
  <si>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</si>
  <si>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</si>
  <si>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</si>
  <si>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</si>
  <si>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</si>
  <si>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</si>
  <si>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</si>
  <si>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</si>
  <si>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</si>
  <si>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</si>
  <si>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</si>
  <si>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</si>
  <si>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</si>
  <si>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</si>
  <si>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</si>
  <si>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</si>
  <si>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</si>
  <si>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</si>
  <si>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</si>
  <si>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</si>
  <si>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</si>
  <si>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</si>
  <si>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</si>
  <si>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</si>
  <si>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</si>
  <si>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</si>
  <si>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</si>
  <si>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</si>
  <si>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</si>
  <si>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</si>
  <si>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</si>
  <si>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</si>
  <si>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</si>
  <si>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</si>
  <si>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</si>
  <si>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</si>
  <si>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</si>
  <si>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</si>
  <si>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</si>
  <si>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</si>
  <si>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</si>
  <si>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</si>
  <si>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</si>
  <si>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</si>
  <si>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</si>
  <si>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</si>
  <si>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</si>
  <si>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</si>
  <si>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</si>
  <si>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</si>
  <si>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</si>
  <si>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</si>
  <si>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</si>
  <si>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</si>
  <si>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</si>
  <si>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</si>
  <si>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</si>
  <si>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</si>
  <si>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</si>
  <si>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</si>
  <si>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</si>
  <si>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</si>
  <si>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</si>
  <si>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</si>
  <si>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</si>
  <si>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</si>
  <si>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</si>
  <si>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</si>
  <si>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</si>
  <si>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</si>
  <si>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</si>
  <si>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</si>
  <si>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</si>
  <si>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</si>
  <si>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</si>
  <si>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</si>
  <si>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</si>
  <si>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</si>
  <si>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</si>
  <si>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</si>
  <si>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</si>
  <si>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</si>
  <si>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</si>
  <si>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</si>
  <si>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</si>
  <si>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</si>
  <si>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</si>
  <si>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</si>
  <si>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</si>
  <si>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</si>
  <si>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</si>
  <si>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</si>
  <si>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</si>
  <si>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</si>
  <si>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</si>
  <si>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</si>
  <si>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</si>
  <si>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</si>
  <si>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</si>
  <si>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</si>
  <si>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</si>
  <si>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</si>
  <si>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</si>
  <si>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</si>
  <si>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</si>
  <si>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</si>
  <si>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</si>
  <si>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</si>
  <si>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</si>
  <si>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</si>
  <si>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</si>
  <si>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</si>
  <si>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</si>
  <si>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</si>
  <si>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</si>
  <si>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</si>
  <si>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</si>
  <si>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</si>
  <si>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</si>
  <si>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</si>
  <si>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</si>
  <si>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</si>
  <si>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</si>
  <si>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</si>
  <si>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</si>
  <si>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</si>
  <si>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</si>
  <si>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</si>
  <si>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</si>
  <si>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</si>
  <si>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</si>
  <si>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</si>
  <si>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</si>
  <si>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</si>
  <si>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</si>
  <si>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</si>
  <si>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</si>
  <si>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</si>
  <si>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</si>
  <si>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</si>
  <si>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</si>
  <si>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</si>
  <si>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</si>
  <si>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</si>
  <si>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</si>
  <si>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</si>
  <si>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</si>
  <si>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</si>
  <si>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</si>
  <si>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</si>
  <si>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</si>
  <si>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</si>
  <si>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</si>
  <si>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</si>
  <si>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</si>
  <si>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</si>
  <si>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</si>
  <si>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</si>
  <si>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</si>
  <si>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</si>
  <si>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</si>
  <si>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</si>
  <si>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</si>
  <si>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</si>
  <si>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</si>
  <si>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</si>
  <si>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</si>
  <si>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</si>
  <si>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</si>
  <si>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</si>
  <si>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</si>
  <si>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</si>
  <si>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</si>
  <si>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</si>
  <si>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</si>
  <si>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</si>
  <si>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</si>
  <si>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</si>
  <si>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</si>
  <si>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</si>
  <si>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</si>
  <si>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</si>
  <si>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</si>
  <si>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</si>
  <si>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</si>
  <si>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</si>
  <si>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</si>
  <si>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</si>
  <si>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</si>
  <si>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</si>
  <si>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</si>
  <si>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</si>
  <si>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</si>
  <si>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</si>
  <si>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</si>
  <si>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</si>
  <si>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</si>
  <si>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</si>
  <si>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</si>
  <si>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</si>
  <si>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</si>
  <si>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</si>
  <si>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</si>
  <si>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</si>
  <si>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</si>
  <si>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</si>
  <si>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</si>
  <si>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</si>
  <si>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</si>
  <si>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</si>
  <si>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</si>
  <si>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</si>
  <si>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</si>
  <si>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</si>
  <si>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</si>
  <si>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</si>
  <si>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</si>
  <si>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</si>
  <si>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</si>
  <si>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</si>
  <si>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</si>
  <si>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</si>
  <si>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</si>
  <si>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</si>
  <si>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</si>
  <si>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</si>
  <si>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</si>
  <si>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</si>
  <si>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</si>
  <si>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</si>
  <si>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</si>
  <si>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</si>
  <si>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</si>
  <si>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</si>
  <si>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</si>
  <si>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</si>
  <si>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</si>
  <si>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</si>
  <si>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</si>
  <si>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</si>
  <si>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</si>
  <si>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</si>
  <si>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</si>
  <si>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</si>
  <si>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</si>
  <si>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</si>
  <si>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</si>
  <si>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</si>
  <si>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</si>
  <si>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</si>
  <si>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</si>
  <si>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</si>
  <si>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</si>
  <si>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</si>
  <si>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</si>
  <si>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</si>
  <si>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</si>
  <si>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</si>
  <si>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</si>
  <si>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</si>
  <si>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</si>
  <si>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</si>
  <si>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</si>
  <si>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</si>
  <si>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</si>
  <si>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</si>
  <si>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</si>
  <si>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</si>
  <si>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</si>
  <si>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</si>
  <si>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</si>
  <si>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</si>
  <si>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</si>
  <si>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</si>
  <si>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</si>
  <si>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</si>
  <si>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</si>
  <si>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</si>
  <si>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</si>
  <si>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</si>
  <si>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</si>
  <si>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</si>
  <si>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</si>
  <si>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</si>
  <si>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</si>
  <si>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</si>
  <si>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</si>
  <si>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</si>
  <si>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</si>
  <si>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</si>
  <si>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</si>
  <si>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</si>
  <si>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</si>
  <si>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</si>
  <si>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</si>
  <si>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</si>
  <si>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</si>
  <si>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</si>
  <si>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</si>
  <si>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</si>
  <si>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</si>
  <si>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</si>
  <si>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</si>
  <si>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</si>
  <si>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</si>
  <si>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</si>
  <si>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</si>
  <si>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</si>
  <si>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</si>
  <si>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</si>
  <si>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</si>
  <si>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</si>
  <si>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</si>
  <si>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</si>
  <si>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</si>
  <si>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</si>
  <si>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</si>
  <si>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</si>
  <si>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</si>
  <si>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</si>
  <si>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</si>
  <si>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</si>
  <si>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</si>
  <si>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</si>
  <si>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</si>
  <si>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</si>
  <si>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</si>
  <si>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</si>
  <si>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</si>
  <si>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</si>
  <si>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</si>
  <si>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</si>
  <si>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</si>
  <si>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</si>
  <si>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</si>
  <si>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</si>
  <si>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</si>
  <si>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</si>
  <si>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</si>
  <si>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</si>
  <si>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</si>
  <si>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</si>
  <si>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</si>
  <si>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</si>
  <si>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</si>
  <si>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</si>
  <si>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</si>
  <si>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</si>
  <si>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</si>
  <si>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</si>
  <si>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</si>
  <si>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</si>
  <si>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</si>
  <si>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</si>
  <si>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</si>
  <si>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</si>
  <si>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</si>
  <si>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</si>
  <si>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</si>
  <si>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</si>
  <si>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</si>
  <si>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</si>
  <si>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</si>
  <si>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</si>
  <si>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</si>
  <si>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</si>
  <si>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</si>
  <si>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</si>
  <si>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</si>
  <si>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</si>
  <si>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</si>
  <si>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</si>
  <si>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</si>
  <si>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</si>
  <si>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</si>
  <si>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</si>
  <si>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</si>
  <si>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</si>
  <si>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</si>
  <si>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</si>
  <si>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</si>
  <si>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</si>
  <si>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</si>
  <si>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</si>
  <si>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</si>
  <si>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</si>
  <si>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</si>
  <si>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</si>
  <si>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</si>
  <si>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</si>
  <si>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</si>
  <si>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</si>
  <si>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</si>
  <si>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</si>
  <si>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</si>
  <si>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</si>
  <si>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</si>
  <si>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</si>
  <si>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</si>
  <si>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</si>
  <si>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</si>
  <si>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</si>
  <si>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</si>
  <si>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</si>
  <si>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</si>
  <si>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</si>
  <si>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</si>
  <si>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</si>
  <si>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</si>
  <si>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</si>
  <si>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</si>
  <si>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</si>
  <si>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</si>
  <si>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</si>
  <si>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</si>
  <si>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</si>
  <si>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</si>
  <si>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</si>
  <si>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</si>
  <si>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</si>
  <si>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</si>
  <si>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</si>
  <si>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</si>
  <si>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</si>
  <si>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</si>
  <si>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</si>
  <si>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</si>
  <si>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</si>
  <si>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</si>
  <si>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</si>
  <si>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</si>
  <si>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</si>
  <si>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</si>
  <si>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</si>
  <si>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</si>
  <si>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</si>
  <si>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</si>
  <si>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</si>
  <si>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</si>
  <si>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</si>
  <si>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</si>
  <si>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</si>
  <si>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</si>
  <si>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</si>
  <si>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</si>
  <si>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</si>
  <si>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</si>
  <si>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</si>
  <si>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</si>
  <si>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</si>
  <si>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</si>
  <si>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</si>
  <si>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</si>
  <si>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</si>
  <si>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</si>
  <si>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</si>
  <si>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</si>
  <si>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</si>
  <si>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</si>
  <si>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</si>
  <si>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</si>
  <si>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</si>
  <si>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</si>
  <si>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</si>
  <si>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</si>
  <si>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</si>
  <si>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</si>
  <si>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</si>
  <si>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</si>
  <si>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</si>
  <si>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</si>
  <si>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</si>
  <si>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</si>
  <si>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</si>
  <si>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</si>
  <si>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</si>
  <si>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</si>
  <si>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</si>
  <si>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</si>
  <si>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</si>
  <si>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</si>
  <si>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</si>
  <si>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</si>
  <si>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</si>
  <si>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</si>
  <si>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</si>
  <si>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</si>
  <si>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</si>
  <si>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</si>
  <si>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</si>
  <si>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</si>
  <si>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</si>
  <si>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</si>
  <si>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</si>
  <si>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</si>
  <si>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</si>
  <si>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</si>
  <si>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</si>
  <si>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</si>
  <si>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</si>
  <si>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</si>
  <si>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</si>
  <si>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</si>
  <si>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</si>
  <si>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</si>
  <si>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</si>
  <si>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</si>
  <si>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</si>
  <si>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</si>
  <si>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</si>
  <si>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</si>
  <si>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</si>
  <si>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</si>
  <si>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</si>
  <si>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</si>
  <si>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</si>
  <si>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</si>
  <si>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</si>
  <si>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</si>
  <si>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</si>
  <si>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</si>
  <si>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</si>
  <si>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</si>
  <si>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</si>
  <si>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</si>
  <si>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</si>
  <si>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</si>
  <si>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</si>
  <si>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</si>
  <si>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</si>
  <si>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</si>
  <si>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</si>
  <si>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</si>
  <si>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</si>
  <si>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</si>
  <si>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</si>
  <si>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</si>
  <si>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</si>
  <si>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</si>
  <si>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</si>
  <si>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</si>
  <si>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</si>
  <si>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</si>
  <si>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</si>
  <si>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</si>
  <si>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</si>
  <si>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</si>
  <si>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</si>
  <si>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</si>
  <si>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</si>
  <si>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</si>
  <si>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</si>
  <si>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</si>
  <si>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</si>
  <si>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</si>
  <si>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</si>
  <si>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</si>
  <si>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</si>
  <si>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</si>
  <si>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</si>
  <si>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</si>
  <si>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</si>
  <si>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</si>
  <si>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</si>
  <si>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</si>
  <si>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</si>
  <si>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</si>
  <si>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</si>
  <si>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</si>
  <si>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</si>
  <si>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</si>
  <si>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</si>
  <si>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</si>
  <si>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</si>
  <si>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</si>
  <si>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</si>
  <si>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</si>
  <si>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</si>
  <si>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</si>
  <si>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</si>
  <si>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</si>
  <si>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</si>
  <si>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</si>
  <si>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</si>
  <si>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</si>
  <si>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</si>
  <si>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</si>
  <si>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</si>
  <si>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</si>
  <si>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</si>
  <si>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</si>
  <si>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</si>
  <si>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</si>
  <si>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</si>
  <si>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</si>
  <si>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</si>
  <si>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</si>
  <si>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</si>
  <si>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</si>
  <si>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</si>
  <si>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</si>
  <si>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</si>
  <si>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</si>
  <si>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</si>
  <si>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</si>
  <si>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</si>
  <si>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</si>
  <si>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</si>
  <si>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</si>
  <si>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</si>
  <si>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</si>
  <si>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</si>
  <si>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</si>
  <si>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</si>
  <si>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</si>
  <si>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</si>
  <si>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</si>
  <si>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</si>
  <si>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</si>
  <si>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</si>
  <si>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</si>
  <si>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</si>
  <si>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</si>
  <si>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</si>
  <si>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</si>
  <si>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</si>
  <si>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</si>
  <si>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</si>
  <si>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</si>
  <si>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</si>
  <si>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</si>
  <si>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</si>
  <si>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</si>
  <si>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</si>
  <si>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</si>
  <si>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</si>
  <si>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</si>
  <si>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</si>
  <si>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</si>
  <si>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</si>
  <si>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</si>
  <si>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</si>
  <si>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</si>
  <si>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</si>
  <si>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</si>
  <si>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</si>
  <si>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</si>
  <si>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</si>
  <si>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</si>
  <si>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</si>
  <si>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</si>
  <si>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</si>
  <si>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</si>
  <si>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</si>
  <si>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</si>
  <si>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</si>
  <si>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</si>
  <si>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</si>
  <si>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</si>
  <si>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</si>
  <si>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</si>
  <si>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</si>
  <si>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</si>
  <si>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</si>
  <si>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</si>
  <si>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</si>
  <si>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</si>
  <si>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</si>
  <si>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</si>
  <si>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</si>
  <si>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</si>
  <si>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</si>
  <si>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</si>
  <si>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</si>
  <si>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</si>
  <si>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</si>
  <si>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</si>
  <si>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</si>
  <si>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</si>
  <si>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</si>
  <si>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</si>
  <si>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</si>
  <si>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</si>
  <si>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</si>
  <si>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</si>
  <si>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</si>
  <si>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</si>
  <si>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</si>
  <si>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</si>
  <si>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</si>
  <si>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</si>
  <si>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</si>
  <si>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</si>
  <si>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</si>
  <si>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</si>
  <si>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</si>
  <si>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</si>
  <si>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</si>
  <si>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</si>
  <si>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</si>
  <si>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</si>
  <si>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</si>
  <si>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</si>
  <si>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</si>
  <si>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</si>
  <si>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</si>
  <si>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</si>
  <si>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</si>
  <si>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</si>
  <si>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</si>
  <si>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</si>
  <si>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</si>
  <si>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</si>
  <si>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</si>
  <si>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</si>
  <si>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</si>
  <si>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</si>
  <si>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</si>
  <si>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</si>
  <si>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</si>
  <si>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</si>
  <si>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</si>
  <si>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</si>
  <si>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</si>
  <si>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</si>
  <si>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</si>
  <si>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</si>
  <si>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</si>
  <si>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</si>
  <si>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</si>
  <si>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</si>
  <si>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</si>
  <si>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</si>
  <si>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</si>
  <si>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</si>
  <si>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</si>
  <si>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</si>
  <si>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</si>
  <si>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</si>
  <si>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</si>
  <si>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</si>
  <si>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</si>
  <si>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</si>
  <si>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</si>
  <si>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</si>
  <si>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</si>
  <si>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</si>
  <si>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</si>
  <si>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</si>
  <si>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</si>
  <si>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</si>
  <si>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</si>
  <si>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</si>
  <si>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</si>
  <si>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</si>
  <si>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</si>
  <si>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</si>
  <si>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</si>
  <si>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</si>
  <si>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</si>
  <si>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</si>
  <si>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</si>
  <si>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</si>
  <si>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</si>
  <si>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</si>
  <si>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</si>
  <si>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</si>
  <si>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</si>
  <si>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</si>
  <si>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</si>
  <si>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</si>
  <si>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</si>
  <si>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</si>
  <si>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</si>
  <si>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</si>
  <si>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</si>
  <si>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</si>
  <si>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</si>
  <si>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</si>
  <si>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</si>
  <si>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</si>
  <si>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</si>
  <si>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</si>
  <si>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</si>
  <si>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</si>
  <si>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</si>
  <si>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</si>
  <si>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</si>
  <si>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</si>
  <si>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</si>
  <si>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</si>
  <si>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</si>
  <si>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</si>
  <si>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</si>
  <si>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</si>
  <si>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</si>
  <si>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</si>
  <si>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</si>
  <si>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</si>
  <si>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</si>
  <si>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</si>
  <si>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</si>
  <si>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</si>
  <si>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</si>
  <si>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</si>
  <si>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</si>
  <si>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</si>
  <si>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</si>
  <si>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</si>
  <si>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</si>
  <si>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</si>
  <si>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</si>
  <si>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</si>
  <si>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</si>
  <si>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</si>
  <si>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</si>
  <si>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</si>
  <si>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</si>
  <si>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</si>
  <si>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</si>
  <si>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</si>
  <si>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</si>
  <si>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</si>
  <si>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</si>
  <si>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</si>
  <si>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</si>
  <si>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</si>
  <si>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</si>
  <si>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</si>
  <si>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</si>
  <si>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</si>
  <si>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</si>
  <si>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</si>
  <si>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</si>
  <si>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</si>
  <si>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</si>
  <si>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</si>
  <si>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</si>
  <si>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</si>
  <si>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</si>
  <si>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</si>
  <si>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</si>
  <si>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</si>
  <si>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</si>
  <si>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</si>
  <si>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</si>
  <si>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</si>
  <si>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</si>
  <si>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</si>
  <si>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</si>
  <si>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</si>
  <si>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</si>
  <si>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</si>
  <si>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</si>
  <si>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</si>
  <si>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</si>
  <si>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</si>
  <si>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</si>
  <si>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</si>
  <si>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</si>
  <si>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</si>
  <si>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</si>
  <si>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</si>
  <si>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</si>
  <si>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</si>
  <si>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</si>
  <si>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</si>
  <si>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</si>
  <si>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</si>
  <si>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</si>
  <si>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</si>
  <si>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</si>
  <si>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</si>
  <si>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</si>
  <si>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</si>
  <si>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</si>
  <si>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</si>
  <si>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</si>
  <si>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</si>
  <si>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</si>
  <si>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</si>
  <si>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</si>
  <si>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</si>
  <si>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</si>
  <si>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</si>
  <si>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</si>
  <si>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</si>
  <si>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</si>
  <si>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</si>
  <si>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</si>
  <si>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</si>
  <si>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</si>
  <si>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</si>
  <si>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</si>
  <si>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</si>
  <si>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</si>
  <si>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</si>
  <si>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</si>
  <si>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</si>
  <si>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</si>
  <si>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</si>
  <si>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</si>
  <si>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</si>
  <si>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</si>
  <si>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</si>
  <si>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</si>
  <si>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</si>
  <si>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</si>
  <si>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</si>
  <si>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</si>
  <si>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</si>
  <si>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</si>
  <si>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</si>
  <si>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</si>
  <si>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</si>
  <si>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</si>
  <si>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</si>
  <si>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</si>
  <si>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</si>
  <si>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</si>
  <si>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</si>
  <si>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</si>
  <si>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</si>
  <si>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</si>
  <si>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</si>
  <si>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</si>
  <si>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</si>
  <si>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</si>
  <si>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</si>
  <si>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</si>
  <si>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</si>
  <si>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</si>
  <si>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</si>
  <si>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</si>
  <si>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</si>
  <si>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</si>
  <si>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</si>
  <si>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</si>
  <si>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</si>
  <si>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</si>
  <si>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</si>
  <si>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</si>
  <si>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</si>
  <si>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</si>
  <si>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</si>
  <si>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</si>
  <si>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</si>
  <si>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</si>
  <si>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</si>
  <si>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</si>
  <si>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</si>
  <si>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</si>
  <si>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</si>
  <si>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</si>
  <si>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</si>
  <si>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</si>
  <si>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</si>
  <si>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</si>
  <si>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</si>
  <si>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</si>
  <si>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</si>
  <si>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</si>
  <si>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</si>
  <si>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</si>
  <si>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</si>
  <si>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</si>
  <si>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</si>
  <si>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</si>
  <si>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</si>
  <si>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</si>
  <si>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</si>
  <si>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</si>
  <si>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</si>
  <si>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</si>
  <si>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</si>
  <si>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</si>
  <si>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</si>
  <si>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</si>
  <si>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</si>
  <si>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</si>
  <si>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</si>
  <si>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</si>
  <si>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</si>
  <si>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</si>
  <si>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</si>
  <si>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</si>
  <si>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</si>
  <si>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</si>
  <si>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</si>
  <si>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</si>
  <si>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</si>
  <si>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</si>
  <si>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</si>
  <si>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</si>
  <si>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</si>
  <si>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</si>
  <si>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</si>
  <si>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</si>
  <si>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</si>
  <si>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</si>
  <si>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</si>
  <si>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</si>
  <si>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</si>
  <si>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</si>
  <si>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</si>
  <si>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</si>
  <si>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</si>
  <si>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</si>
  <si>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</si>
  <si>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</si>
  <si>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</si>
  <si>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</si>
  <si>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</si>
  <si>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</si>
  <si>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</si>
  <si>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</si>
  <si>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</si>
  <si>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</si>
  <si>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</si>
  <si>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</si>
  <si>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</si>
  <si>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</si>
  <si>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</si>
  <si>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</si>
  <si>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</si>
  <si>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</si>
  <si>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</si>
  <si>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</si>
  <si>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</si>
  <si>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</si>
  <si>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</si>
  <si>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</si>
  <si>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</si>
  <si>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</si>
  <si>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</si>
  <si>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</si>
  <si>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</si>
  <si>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</si>
  <si>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</si>
  <si>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</si>
  <si>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</si>
  <si>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</si>
  <si>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</si>
  <si>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</si>
  <si>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</si>
  <si>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</si>
  <si>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</si>
  <si>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</si>
  <si>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</si>
  <si>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</si>
  <si>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</si>
  <si>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</si>
  <si>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</si>
  <si>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</si>
  <si>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</si>
  <si>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</si>
  <si>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</si>
  <si>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</si>
  <si>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</si>
  <si>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</si>
  <si>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</si>
  <si>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</si>
  <si>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</si>
  <si>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</si>
  <si>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</si>
  <si>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</si>
  <si>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</si>
  <si>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</si>
  <si>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</si>
  <si>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</si>
  <si>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</si>
  <si>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</si>
  <si>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</si>
  <si>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</si>
  <si>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</si>
  <si>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</si>
  <si>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</si>
  <si>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</si>
  <si>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</si>
  <si>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</si>
  <si>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</si>
  <si>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</si>
  <si>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</si>
  <si>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</si>
  <si>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</si>
  <si>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</si>
  <si>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</si>
  <si>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</si>
  <si>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</si>
  <si>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</si>
  <si>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</si>
  <si>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</si>
  <si>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</si>
  <si>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</si>
  <si>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</si>
  <si>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</si>
  <si>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</si>
  <si>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</si>
  <si>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</si>
  <si>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</si>
  <si>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</si>
  <si>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</si>
  <si>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</si>
  <si>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</si>
  <si>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</si>
  <si>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</si>
  <si>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</si>
  <si>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</si>
  <si>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</si>
  <si>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</si>
  <si>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</si>
  <si>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</si>
  <si>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</si>
  <si>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</si>
  <si>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</si>
  <si>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</si>
  <si>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</si>
  <si>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</si>
  <si>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</si>
  <si>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</si>
  <si>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</si>
  <si>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</si>
  <si>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</si>
  <si>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</si>
  <si>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</si>
  <si>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</si>
  <si>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</si>
  <si>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</si>
  <si>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</si>
  <si>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</si>
  <si>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</si>
  <si>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</si>
  <si>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</si>
  <si>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</si>
  <si>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</si>
  <si>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</si>
  <si>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</si>
  <si>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</si>
  <si>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</si>
  <si>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</si>
  <si>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</si>
  <si>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</si>
  <si>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</si>
  <si>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</si>
  <si>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</si>
  <si>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</si>
  <si>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</si>
  <si>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</si>
  <si>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</si>
  <si>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</si>
  <si>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</si>
  <si>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</si>
  <si>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</si>
  <si>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</si>
  <si>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</si>
  <si>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</si>
  <si>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</si>
  <si>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</si>
  <si>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</si>
  <si>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</si>
  <si>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</si>
  <si>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</si>
  <si>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</si>
  <si>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</si>
  <si>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</si>
  <si>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</si>
  <si>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</si>
  <si>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</si>
  <si>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</si>
  <si>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</si>
  <si>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</si>
  <si>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</si>
  <si>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</si>
  <si>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</si>
  <si>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</si>
  <si>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</si>
  <si>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</si>
  <si>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</si>
  <si>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</si>
  <si>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</si>
  <si>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</si>
  <si>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</si>
  <si>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</si>
  <si>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</si>
  <si>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</si>
  <si>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</si>
  <si>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</si>
  <si>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</si>
  <si>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</si>
  <si>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</si>
  <si>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</si>
  <si>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</si>
  <si>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</si>
  <si>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</si>
  <si>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</si>
  <si>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</si>
  <si>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</si>
  <si>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</si>
  <si>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</si>
  <si>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</si>
  <si>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</si>
  <si>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</si>
  <si>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</si>
  <si>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</si>
  <si>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</si>
  <si>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</si>
  <si>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</si>
  <si>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</si>
  <si>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</si>
  <si>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</si>
  <si>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</si>
  <si>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</si>
  <si>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</si>
  <si>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</si>
  <si>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</si>
  <si>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</si>
  <si>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</si>
  <si>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</si>
  <si>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</si>
  <si>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</si>
  <si>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</si>
  <si>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</si>
  <si>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</si>
  <si>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</si>
  <si>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</si>
  <si>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</si>
  <si>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</si>
  <si>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</si>
  <si>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</si>
  <si>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</si>
  <si>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</si>
  <si>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</si>
  <si>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</si>
  <si>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</si>
  <si>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</si>
  <si>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</si>
  <si>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</si>
  <si>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</si>
  <si>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</si>
  <si>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</si>
  <si>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</si>
  <si>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</si>
  <si>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</si>
  <si>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</si>
  <si>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</si>
  <si>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</si>
  <si>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</si>
  <si>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</si>
  <si>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</si>
  <si>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</si>
  <si>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</si>
  <si>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</si>
  <si>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</si>
  <si>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</si>
  <si>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</si>
  <si>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</si>
  <si>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</si>
  <si>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</si>
  <si>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</si>
  <si>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</si>
  <si>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</si>
  <si>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</si>
  <si>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</si>
  <si>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</si>
  <si>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</si>
  <si>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</si>
  <si>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</si>
  <si>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</si>
  <si>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</si>
  <si>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</si>
  <si>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</si>
  <si>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</si>
  <si>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</si>
  <si>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</si>
  <si>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</si>
  <si>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</si>
  <si>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</si>
  <si>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</si>
  <si>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</si>
  <si>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</si>
  <si>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</si>
  <si>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</si>
  <si>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</si>
  <si>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</si>
  <si>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</si>
  <si>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</si>
  <si>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</si>
  <si>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</si>
  <si>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</si>
  <si>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</si>
  <si>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</si>
  <si>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</si>
  <si>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</si>
  <si>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</si>
  <si>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</si>
  <si>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</si>
  <si>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</si>
  <si>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</si>
  <si>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</si>
  <si>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</si>
  <si>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</si>
  <si>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</si>
  <si>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</si>
  <si>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</si>
  <si>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</si>
  <si>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</si>
  <si>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</si>
  <si>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</si>
  <si>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</si>
  <si>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</si>
  <si>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</si>
  <si>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</si>
  <si>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</si>
  <si>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</si>
  <si>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</si>
  <si>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</si>
  <si>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</si>
  <si>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</si>
  <si>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</si>
  <si>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</si>
  <si>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</si>
  <si>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</si>
  <si>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</si>
  <si>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</si>
  <si>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</si>
  <si>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</si>
  <si>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</si>
  <si>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</si>
  <si>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</si>
  <si>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</si>
  <si>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</si>
  <si>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</si>
  <si>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</si>
  <si>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</si>
  <si>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</si>
  <si>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</si>
  <si>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</si>
  <si>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</si>
  <si>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</si>
  <si>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</si>
  <si>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</si>
  <si>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</si>
  <si>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</si>
  <si>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</si>
  <si>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</si>
  <si>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</si>
  <si>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</si>
  <si>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</si>
  <si>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</si>
  <si>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</si>
  <si>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</si>
  <si>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</si>
  <si>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</si>
  <si>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</si>
  <si>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</si>
  <si>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</si>
  <si>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</si>
  <si>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</si>
  <si>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</si>
  <si>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</si>
  <si>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</si>
  <si>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</si>
  <si>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</si>
  <si>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</si>
  <si>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</si>
  <si>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</si>
  <si>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</si>
  <si>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</si>
  <si>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</si>
  <si>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</si>
  <si>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</si>
  <si>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</si>
  <si>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</si>
  <si>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</si>
  <si>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</si>
  <si>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</si>
  <si>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</si>
  <si>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</si>
  <si>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</si>
  <si>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</si>
  <si>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</si>
  <si>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</si>
  <si>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</si>
  <si>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</si>
  <si>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</si>
  <si>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</si>
  <si>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</si>
  <si>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</si>
  <si>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</si>
  <si>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</si>
  <si>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</si>
  <si>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</si>
  <si>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</si>
  <si>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</si>
  <si>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</si>
  <si>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</si>
  <si>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</si>
  <si>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</si>
  <si>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</si>
  <si>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</si>
  <si>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</si>
  <si>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</si>
  <si>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</si>
  <si>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</si>
  <si>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</si>
  <si>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</si>
  <si>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</si>
  <si>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</si>
  <si>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</si>
  <si>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</si>
  <si>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</si>
  <si>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</si>
  <si>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</si>
  <si>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</si>
  <si>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</si>
  <si>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</si>
  <si>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</si>
  <si>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</si>
  <si>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</si>
  <si>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</si>
  <si>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</si>
  <si>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</si>
  <si>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</si>
  <si>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</si>
  <si>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</si>
  <si>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</si>
  <si>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</si>
  <si>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</si>
  <si>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</si>
  <si>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</si>
  <si>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</si>
  <si>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</si>
  <si>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</si>
  <si>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</si>
  <si>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</si>
  <si>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</si>
  <si>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</si>
  <si>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</si>
  <si>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</si>
  <si>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</si>
  <si>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</si>
  <si>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</si>
  <si>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</si>
  <si>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</si>
  <si>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</si>
  <si>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</si>
  <si>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</si>
  <si>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</si>
  <si>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</si>
  <si>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</si>
  <si>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</si>
  <si>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</si>
  <si>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</si>
  <si>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</si>
  <si>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</si>
  <si>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</si>
  <si>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</si>
  <si>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</si>
  <si>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</si>
  <si>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</si>
  <si>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</si>
  <si>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</si>
  <si>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</si>
  <si>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</si>
  <si>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</si>
  <si>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</si>
  <si>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</si>
  <si>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</si>
  <si>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</si>
  <si>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</si>
  <si>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</si>
  <si>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</si>
  <si>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</si>
  <si>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</si>
  <si>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</si>
  <si>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</si>
  <si>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</si>
  <si>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</si>
  <si>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</si>
  <si>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</si>
  <si>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</si>
  <si>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</si>
  <si>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</si>
  <si>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</si>
  <si>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</si>
  <si>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</si>
  <si>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</si>
  <si>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</si>
  <si>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</si>
  <si>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</si>
  <si>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</si>
  <si>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</si>
  <si>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</si>
  <si>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</si>
  <si>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</si>
  <si>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</si>
  <si>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</si>
  <si>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</si>
  <si>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</si>
  <si>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</si>
  <si>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</si>
  <si>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</si>
  <si>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</si>
  <si>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</si>
  <si>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</si>
  <si>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</si>
  <si>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</si>
  <si>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</si>
  <si>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</si>
  <si>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</si>
  <si>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</si>
  <si>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</si>
  <si>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</si>
  <si>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</si>
  <si>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</si>
  <si>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</si>
  <si>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</si>
  <si>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</si>
  <si>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</si>
  <si>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</si>
  <si>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</si>
  <si>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</si>
  <si>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</si>
  <si>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</si>
  <si>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</si>
  <si>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</si>
  <si>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</si>
  <si>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</si>
  <si>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</si>
  <si>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</si>
  <si>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</si>
  <si>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</si>
  <si>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</si>
  <si>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</si>
  <si>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</si>
  <si>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</si>
  <si>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</si>
  <si>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</si>
  <si>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</si>
  <si>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</si>
  <si>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</si>
  <si>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</si>
  <si>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</si>
  <si>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</si>
  <si>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</si>
  <si>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</si>
  <si>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</si>
  <si>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</si>
  <si>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</si>
  <si>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</si>
  <si>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</si>
  <si>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</si>
  <si>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</si>
  <si>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</si>
  <si>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</si>
  <si>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</si>
  <si>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</si>
  <si>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</si>
  <si>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</si>
  <si>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</si>
  <si>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</si>
  <si>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</si>
  <si>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</si>
  <si>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</si>
  <si>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</si>
  <si>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</si>
  <si>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</si>
  <si>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</si>
  <si>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</si>
  <si>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</si>
  <si>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</si>
  <si>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</si>
  <si>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</si>
  <si>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</si>
  <si>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</si>
  <si>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</si>
  <si>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</si>
  <si>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</si>
  <si>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</si>
  <si>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</si>
  <si>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</si>
  <si>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</si>
  <si>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</si>
  <si>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</si>
  <si>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</si>
  <si>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</si>
  <si>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</si>
  <si>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</si>
  <si>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</si>
  <si>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</si>
  <si>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</si>
  <si>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</si>
  <si>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</si>
  <si>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</si>
  <si>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</si>
  <si>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</si>
  <si>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</si>
  <si>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</si>
  <si>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</si>
  <si>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</si>
  <si>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</si>
  <si>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</si>
  <si>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</si>
  <si>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</si>
  <si>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</si>
  <si>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</si>
  <si>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</si>
  <si>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</si>
  <si>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</si>
  <si>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</si>
  <si>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</si>
  <si>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</si>
  <si>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</si>
  <si>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</si>
  <si>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</si>
  <si>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</si>
  <si>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</si>
  <si>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</si>
  <si>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</si>
  <si>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</si>
  <si>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</si>
  <si>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</si>
  <si>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</si>
  <si>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</si>
  <si>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</si>
  <si>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</si>
  <si>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</si>
  <si>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</si>
  <si>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</si>
  <si>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</si>
  <si>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</si>
  <si>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</si>
  <si>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</si>
  <si>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</si>
  <si>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</si>
  <si>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</si>
  <si>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</si>
  <si>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</si>
  <si>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</si>
  <si>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</si>
  <si>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</si>
  <si>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</si>
  <si>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</si>
  <si>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</si>
  <si>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</si>
  <si>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</si>
  <si>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</si>
  <si>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</si>
  <si>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</si>
  <si>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</si>
  <si>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</si>
  <si>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</si>
  <si>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</si>
  <si>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</si>
  <si>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</si>
  <si>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</si>
  <si>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</si>
  <si>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</si>
  <si>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</si>
  <si>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</si>
  <si>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</si>
  <si>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</si>
  <si>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</si>
  <si>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</si>
  <si>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</si>
  <si>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</si>
  <si>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</si>
  <si>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</si>
  <si>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</si>
  <si>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</si>
  <si>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</si>
  <si>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</si>
  <si>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</si>
  <si>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</si>
  <si>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</si>
  <si>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</si>
  <si>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</si>
  <si>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</si>
  <si>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</si>
  <si>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</si>
  <si>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</si>
  <si>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</si>
  <si>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</si>
  <si>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</si>
  <si>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</si>
  <si>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</si>
  <si>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</si>
  <si>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</si>
  <si>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</si>
  <si>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</si>
  <si>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</si>
  <si>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</si>
  <si>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</si>
  <si>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</si>
  <si>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</si>
  <si>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</si>
  <si>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</si>
  <si>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</si>
  <si>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</si>
  <si>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</si>
  <si>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</si>
  <si>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</si>
  <si>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</si>
  <si>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</si>
  <si>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</si>
  <si>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</si>
  <si>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</si>
  <si>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</si>
  <si>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</si>
  <si>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</si>
  <si>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</si>
  <si>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</si>
  <si>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</si>
  <si>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</si>
  <si>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</si>
  <si>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</si>
  <si>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</si>
  <si>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</si>
  <si>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</si>
  <si>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</si>
  <si>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</si>
  <si>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</si>
  <si>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</si>
  <si>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</si>
  <si>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</si>
  <si>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</si>
  <si>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</si>
  <si>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</si>
  <si>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</si>
  <si>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</si>
  <si>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</si>
  <si>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</si>
  <si>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</si>
  <si>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</si>
  <si>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</si>
  <si>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</si>
  <si>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</si>
  <si>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</si>
  <si>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</si>
  <si>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</si>
  <si>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</si>
  <si>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</si>
  <si>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</si>
  <si>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</si>
  <si>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</si>
  <si>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</si>
  <si>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</si>
  <si>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</si>
  <si>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</si>
  <si>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</si>
  <si>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</si>
  <si>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</si>
  <si>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</si>
  <si>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</si>
  <si>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</si>
  <si>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</si>
  <si>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</si>
  <si>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</si>
  <si>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</si>
  <si>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</si>
  <si>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</si>
  <si>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</si>
  <si>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</si>
  <si>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</si>
  <si>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</si>
  <si>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</si>
  <si>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</si>
  <si>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</si>
  <si>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</si>
  <si>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</si>
  <si>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</si>
  <si>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</si>
  <si>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</si>
  <si>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</si>
  <si>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</si>
  <si>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</si>
  <si>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</si>
  <si>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</si>
  <si>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</si>
  <si>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</si>
  <si>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</si>
  <si>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</si>
  <si>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</si>
  <si>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</si>
  <si>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</si>
  <si>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</si>
  <si>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</si>
  <si>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</si>
  <si>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</si>
  <si>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</si>
  <si>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</si>
  <si>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</si>
  <si>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</si>
  <si>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</si>
  <si>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</si>
  <si>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</si>
  <si>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</si>
  <si>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</si>
  <si>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</si>
  <si>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</si>
  <si>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</si>
  <si>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</si>
  <si>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</si>
  <si>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</si>
  <si>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</si>
  <si>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</si>
  <si>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</si>
  <si>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</si>
  <si>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</si>
  <si>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</si>
  <si>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</si>
  <si>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</si>
  <si>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</si>
  <si>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</si>
  <si>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</si>
  <si>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</si>
  <si>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</si>
  <si>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</si>
  <si>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</si>
  <si>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</si>
  <si>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</si>
  <si>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</si>
  <si>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</si>
  <si>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</si>
  <si>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</si>
  <si>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</si>
  <si>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</si>
  <si>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</si>
  <si>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</si>
  <si>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</si>
  <si>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</si>
  <si>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</si>
  <si>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</si>
  <si>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</si>
  <si>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</si>
  <si>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</si>
  <si>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</si>
  <si>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</si>
  <si>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</si>
  <si>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</si>
  <si>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</si>
  <si>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</si>
  <si>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</si>
  <si>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</si>
  <si>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</si>
  <si>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</si>
  <si>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</si>
  <si>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</si>
  <si>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</si>
  <si>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</si>
  <si>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</si>
  <si>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</si>
  <si>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</si>
  <si>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</si>
  <si>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</si>
  <si>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</si>
  <si>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</si>
  <si>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</si>
  <si>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</si>
  <si>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</si>
  <si>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</si>
  <si>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</si>
  <si>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</si>
  <si>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</si>
  <si>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</si>
  <si>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</si>
  <si>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</si>
  <si>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</si>
  <si>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</si>
  <si>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</si>
  <si>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</si>
  <si>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</si>
  <si>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</si>
  <si>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</si>
  <si>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</si>
  <si>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</si>
  <si>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</si>
  <si>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</si>
  <si>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</si>
  <si>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</si>
  <si>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</si>
  <si>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</si>
  <si>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</si>
  <si>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</si>
  <si>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</si>
  <si>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</si>
  <si>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</si>
  <si>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</si>
  <si>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</si>
  <si>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</si>
  <si>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</si>
  <si>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</si>
  <si>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</si>
  <si>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</si>
  <si>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</si>
  <si>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</si>
  <si>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</si>
  <si>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</si>
  <si>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</si>
  <si>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</si>
  <si>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</si>
  <si>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</si>
  <si>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</si>
  <si>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</si>
  <si>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</si>
  <si>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</si>
  <si>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</si>
  <si>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</si>
  <si>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</si>
  <si>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</si>
  <si>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</si>
  <si>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</si>
  <si>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</si>
  <si>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</si>
  <si>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</si>
  <si>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</si>
  <si>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</si>
  <si>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</si>
  <si>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</si>
  <si>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</si>
  <si>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</si>
  <si>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</si>
  <si>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</si>
  <si>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</si>
  <si>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</si>
  <si>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</si>
  <si>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</si>
  <si>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</si>
  <si>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</si>
  <si>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</si>
  <si>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</si>
  <si>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</si>
  <si>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</si>
  <si>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</si>
  <si>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</si>
  <si>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</si>
  <si>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</si>
  <si>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</si>
  <si>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</si>
  <si>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</si>
  <si>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</si>
  <si>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</si>
  <si>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</si>
  <si>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</si>
  <si>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</si>
  <si>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</si>
  <si>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</si>
  <si>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</si>
  <si>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</si>
  <si>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</si>
  <si>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</si>
  <si>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</si>
  <si>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</si>
  <si>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</si>
  <si>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</si>
  <si>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</si>
  <si>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</si>
  <si>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</si>
  <si>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</si>
  <si>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</si>
  <si>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</si>
  <si>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</si>
  <si>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</si>
  <si>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</si>
  <si>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</si>
  <si>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</si>
  <si>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</si>
  <si>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</si>
  <si>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</si>
  <si>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</si>
  <si>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</si>
  <si>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</si>
  <si>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</si>
  <si>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</si>
  <si>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</si>
  <si>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</si>
  <si>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</si>
  <si>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</si>
  <si>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</si>
  <si>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</si>
  <si>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</si>
  <si>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</si>
  <si>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</si>
  <si>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</si>
  <si>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</si>
  <si>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</si>
  <si>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</si>
  <si>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</si>
  <si>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</si>
  <si>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</si>
  <si>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</si>
  <si>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</si>
  <si>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</si>
  <si>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</si>
  <si>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</si>
  <si>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</si>
  <si>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</si>
  <si>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</si>
  <si>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</si>
  <si>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</si>
  <si>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</si>
  <si>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</si>
  <si>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</si>
  <si>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</si>
  <si>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</si>
  <si>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</si>
  <si>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</si>
  <si>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</si>
  <si>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</si>
  <si>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</si>
  <si>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</si>
  <si>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</si>
  <si>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</si>
  <si>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</si>
  <si>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</si>
  <si>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</si>
  <si>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</si>
  <si>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</si>
  <si>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</si>
  <si>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</si>
  <si>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</si>
  <si>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</si>
  <si>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</si>
  <si>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</si>
  <si>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</si>
  <si>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</si>
  <si>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</si>
  <si>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</si>
  <si>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</si>
  <si>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</si>
  <si>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</si>
  <si>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</si>
  <si>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</si>
  <si>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</si>
  <si>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</si>
  <si>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</si>
  <si>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</si>
  <si>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</si>
  <si>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</si>
  <si>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</si>
  <si>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</si>
  <si>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</si>
  <si>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</si>
  <si>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</si>
  <si>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</si>
  <si>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</si>
  <si>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</si>
  <si>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</si>
  <si>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</si>
  <si>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</si>
  <si>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</si>
  <si>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</si>
  <si>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</si>
  <si>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</si>
  <si>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</si>
  <si>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</si>
  <si>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</si>
  <si>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</si>
  <si>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</si>
  <si>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</si>
  <si>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</si>
  <si>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</si>
  <si>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</si>
  <si>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</si>
  <si>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</si>
  <si>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</si>
  <si>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</si>
  <si>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</si>
  <si>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</si>
  <si>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</si>
  <si>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</si>
  <si>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</si>
  <si>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</si>
  <si>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</si>
  <si>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</si>
  <si>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</si>
  <si>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</si>
  <si>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</si>
  <si>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</si>
  <si>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</si>
  <si>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</si>
  <si>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</si>
  <si>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</si>
  <si>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</si>
  <si>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</si>
  <si>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</si>
  <si>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</si>
  <si>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</si>
  <si>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</si>
  <si>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</si>
  <si>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</si>
  <si>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</si>
  <si>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</si>
  <si>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</si>
  <si>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</si>
  <si>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</si>
  <si>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</si>
  <si>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</si>
  <si>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</si>
  <si>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</si>
  <si>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</si>
  <si>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</si>
  <si>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</si>
  <si>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</si>
  <si>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</si>
  <si>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</si>
  <si>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</si>
  <si>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</si>
  <si>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</si>
  <si>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</si>
  <si>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</si>
  <si>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</si>
  <si>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</si>
  <si>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</si>
  <si>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</si>
  <si>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</si>
  <si>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</si>
  <si>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</si>
  <si>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</si>
  <si>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</si>
  <si>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</si>
  <si>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</si>
  <si>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</si>
  <si>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</si>
  <si>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</si>
  <si>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</si>
  <si>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</si>
  <si>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</si>
  <si>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</si>
  <si>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</si>
  <si>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</si>
  <si>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</si>
  <si>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</si>
  <si>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</si>
  <si>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</si>
  <si>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</si>
  <si>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</si>
  <si>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</si>
  <si>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</si>
  <si>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</si>
  <si>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</si>
  <si>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</si>
  <si>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</si>
  <si>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</si>
  <si>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</si>
  <si>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</si>
  <si>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</si>
  <si>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</si>
  <si>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</si>
  <si>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</si>
  <si>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</si>
  <si>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</si>
  <si>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</si>
  <si>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</si>
  <si>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</si>
  <si>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</si>
  <si>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</si>
  <si>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</si>
  <si>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</si>
  <si>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</si>
  <si>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</si>
  <si>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</si>
  <si>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</si>
  <si>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</si>
  <si>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</si>
  <si>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</si>
  <si>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</si>
  <si>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</si>
  <si>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</si>
  <si>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</si>
  <si>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</si>
  <si>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</si>
  <si>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</si>
  <si>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</si>
  <si>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</si>
  <si>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</si>
  <si>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</si>
  <si>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</si>
  <si>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</si>
  <si>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</si>
  <si>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</si>
  <si>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</si>
  <si>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</si>
  <si>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</si>
  <si>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</si>
  <si>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</si>
  <si>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</si>
  <si>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</si>
  <si>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</si>
  <si>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</si>
  <si>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</si>
  <si>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</si>
  <si>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</si>
  <si>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</si>
  <si>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</si>
  <si>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</si>
  <si>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</si>
  <si>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</si>
  <si>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</si>
  <si>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</si>
  <si>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</si>
  <si>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</si>
  <si>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</si>
  <si>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</si>
  <si>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</si>
  <si>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</si>
  <si>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</si>
  <si>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</si>
  <si>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</si>
  <si>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</si>
  <si>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</si>
  <si>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</si>
  <si>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</si>
  <si>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</si>
  <si>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</si>
  <si>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</si>
  <si>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</si>
  <si>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</si>
  <si>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</si>
  <si>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</si>
  <si>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</si>
  <si>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</si>
  <si>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</si>
  <si>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</si>
  <si>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</si>
  <si>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</si>
  <si>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</si>
  <si>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</si>
  <si>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</si>
  <si>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</si>
  <si>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</si>
  <si>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</si>
  <si>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</si>
  <si>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</si>
  <si>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</si>
  <si>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</si>
  <si>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</si>
  <si>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</si>
  <si>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</si>
  <si>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</si>
  <si>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</si>
  <si>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</si>
  <si>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</si>
  <si>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</si>
  <si>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</si>
  <si>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</si>
  <si>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</si>
  <si>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</si>
  <si>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</si>
  <si>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</si>
  <si>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</si>
  <si>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</si>
  <si>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</si>
  <si>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</si>
  <si>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</si>
  <si>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</si>
  <si>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</si>
  <si>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</si>
  <si>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</si>
  <si>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</si>
  <si>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</si>
  <si>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</si>
  <si>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</si>
  <si>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</si>
  <si>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</si>
  <si>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</si>
  <si>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</si>
  <si>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</si>
  <si>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</si>
  <si>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</si>
  <si>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</si>
  <si>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</si>
  <si>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</si>
  <si>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</si>
  <si>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</si>
  <si>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</si>
  <si>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</si>
  <si>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</si>
  <si>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</si>
  <si>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</si>
  <si>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</si>
  <si>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</si>
  <si>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</si>
  <si>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</si>
  <si>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</si>
  <si>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</si>
  <si>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</si>
  <si>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</si>
  <si>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</si>
  <si>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</si>
  <si>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</si>
  <si>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</si>
  <si>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</si>
  <si>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</si>
  <si>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</si>
  <si>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</si>
  <si>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</si>
  <si>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</si>
  <si>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</si>
  <si>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</si>
  <si>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</si>
  <si>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</si>
  <si>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</si>
  <si>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</si>
  <si>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</si>
  <si>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</si>
  <si>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</si>
  <si>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</si>
  <si>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</si>
  <si>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</si>
  <si>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</si>
  <si>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</si>
  <si>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</si>
  <si>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</si>
  <si>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</si>
  <si>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</si>
  <si>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</si>
  <si>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</si>
  <si>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</si>
  <si>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</si>
  <si>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</si>
  <si>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</si>
  <si>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</si>
  <si>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</si>
  <si>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</si>
  <si>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</si>
  <si>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</si>
  <si>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</si>
  <si>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</si>
  <si>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</si>
  <si>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</si>
  <si>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</si>
  <si>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</si>
  <si>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</si>
  <si>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</si>
  <si>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</si>
  <si>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</si>
  <si>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</si>
  <si>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</si>
  <si>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</si>
  <si>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</si>
  <si>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</si>
  <si>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</si>
  <si>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</si>
  <si>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</si>
  <si>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</si>
  <si>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</si>
  <si>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</si>
  <si>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</si>
  <si>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</si>
  <si>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</si>
  <si>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</si>
  <si>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</si>
  <si>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</si>
  <si>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</si>
  <si>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</si>
  <si>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</si>
  <si>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</si>
  <si>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</si>
  <si>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</si>
  <si>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</si>
  <si>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</si>
  <si>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</si>
  <si>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</si>
  <si>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</si>
  <si>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</si>
  <si>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</si>
  <si>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</si>
  <si>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</si>
  <si>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</si>
  <si>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</si>
  <si>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</si>
  <si>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</si>
  <si>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</si>
  <si>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</si>
  <si>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</si>
  <si>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</si>
  <si>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</si>
  <si>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</si>
  <si>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</si>
  <si>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</si>
  <si>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</si>
  <si>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</si>
  <si>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</si>
  <si>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</si>
  <si>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</si>
  <si>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</si>
  <si>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</si>
  <si>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</si>
  <si>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</si>
  <si>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</si>
  <si>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</si>
  <si>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</si>
  <si>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</si>
  <si>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</si>
  <si>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</si>
  <si>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</si>
  <si>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</si>
  <si>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</si>
  <si>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</si>
  <si>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</si>
  <si>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</si>
  <si>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</si>
  <si>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</si>
  <si>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</si>
  <si>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</si>
  <si>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</si>
  <si>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</si>
  <si>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</si>
  <si>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</si>
  <si>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</si>
  <si>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</si>
  <si>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</si>
  <si>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</si>
  <si>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</si>
  <si>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</si>
  <si>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</si>
  <si>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</si>
  <si>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</si>
  <si>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</si>
  <si>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</si>
  <si>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</si>
  <si>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</si>
  <si>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</si>
  <si>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</si>
  <si>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</si>
  <si>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</si>
  <si>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</si>
  <si>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</si>
  <si>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</si>
  <si>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</si>
  <si>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</si>
  <si>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</si>
  <si>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</si>
  <si>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</si>
  <si>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</si>
  <si>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</si>
  <si>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</si>
  <si>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</si>
  <si>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</si>
  <si>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</si>
  <si>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</si>
  <si>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</si>
  <si>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</si>
  <si>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</si>
  <si>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</si>
  <si>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</si>
  <si>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</si>
  <si>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</si>
  <si>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</si>
  <si>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</si>
  <si>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</si>
  <si>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</si>
  <si>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</si>
  <si>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</si>
  <si>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</si>
  <si>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</si>
  <si>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</si>
  <si>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</si>
  <si>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</si>
  <si>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</si>
  <si>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</si>
  <si>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</si>
  <si>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</si>
  <si>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</si>
  <si>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</si>
  <si>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</si>
  <si>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</si>
  <si>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</si>
  <si>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</si>
  <si>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</si>
  <si>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</si>
  <si>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</si>
  <si>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</si>
  <si>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</si>
  <si>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</si>
  <si>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</si>
  <si>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</si>
  <si>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</si>
  <si>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</si>
  <si>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</si>
  <si>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</si>
  <si>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</si>
  <si>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</si>
  <si>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</si>
  <si>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</si>
  <si>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</si>
  <si>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</si>
  <si>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</si>
  <si>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</si>
  <si>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</si>
  <si>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</si>
  <si>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</si>
  <si>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</si>
  <si>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</si>
  <si>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</si>
  <si>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</si>
  <si>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</si>
  <si>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</si>
  <si>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</si>
  <si>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</si>
  <si>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</si>
  <si>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</si>
  <si>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</si>
  <si>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</si>
  <si>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</si>
  <si>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</si>
  <si>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</si>
  <si>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</si>
  <si>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</si>
  <si>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</si>
  <si>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</si>
  <si>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</si>
  <si>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</si>
  <si>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</si>
  <si>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</si>
  <si>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</si>
  <si>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</si>
  <si>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</si>
  <si>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</si>
  <si>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</si>
  <si>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</si>
  <si>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</si>
  <si>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</si>
  <si>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</si>
  <si>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</si>
  <si>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</si>
  <si>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</si>
  <si>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</si>
  <si>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</si>
  <si>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</si>
  <si>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</si>
  <si>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</si>
  <si>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</si>
  <si>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</si>
  <si>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</si>
  <si>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</si>
  <si>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</si>
  <si>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</si>
  <si>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</si>
  <si>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</si>
  <si>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</si>
  <si>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</si>
  <si>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</si>
  <si>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</si>
  <si>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</si>
  <si>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</si>
  <si>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</si>
  <si>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</si>
  <si>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</si>
  <si>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</si>
  <si>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</si>
  <si>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</si>
  <si>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</si>
  <si>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</si>
  <si>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</si>
  <si>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</si>
  <si>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</si>
  <si>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</si>
  <si>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</si>
  <si>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</si>
  <si>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</si>
  <si>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</si>
  <si>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</si>
  <si>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</si>
  <si>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</si>
  <si>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</si>
  <si>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</si>
  <si>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</si>
  <si>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</si>
  <si>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</si>
  <si>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</si>
  <si>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</si>
  <si>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</si>
  <si>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</si>
  <si>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</si>
  <si>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</si>
  <si>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</si>
  <si>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</si>
  <si>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</si>
  <si>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</si>
  <si>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</si>
  <si>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</si>
  <si>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</si>
  <si>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</si>
  <si>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</si>
  <si>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</si>
  <si>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</si>
  <si>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</si>
  <si>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</si>
  <si>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</si>
  <si>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</si>
  <si>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</si>
  <si>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</si>
  <si>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</si>
  <si>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</si>
  <si>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</si>
  <si>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</si>
  <si>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</si>
  <si>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</si>
  <si>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</si>
  <si>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</si>
  <si>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</si>
  <si>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</si>
  <si>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</si>
  <si>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</si>
  <si>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</si>
  <si>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</si>
  <si>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</si>
  <si>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</si>
  <si>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</si>
  <si>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</si>
  <si>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</si>
  <si>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</si>
  <si>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</si>
  <si>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</si>
  <si>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</si>
  <si>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</si>
  <si>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</si>
  <si>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</si>
  <si>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</si>
  <si>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</si>
  <si>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</si>
  <si>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</si>
  <si>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</si>
  <si>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</si>
  <si>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</si>
  <si>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</si>
  <si>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</si>
  <si>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</si>
  <si>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</si>
  <si>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</si>
  <si>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</si>
  <si>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</si>
  <si>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</si>
  <si>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</si>
  <si>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</si>
  <si>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</si>
  <si>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</si>
  <si>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</si>
  <si>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</si>
  <si>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</si>
  <si>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</si>
  <si>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</si>
  <si>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</si>
  <si>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</si>
  <si>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</si>
  <si>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</si>
  <si>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</si>
  <si>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</si>
  <si>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</si>
  <si>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</si>
  <si>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</si>
  <si>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</si>
  <si>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</si>
  <si>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</si>
  <si>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</si>
  <si>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</si>
  <si>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</si>
  <si>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</si>
  <si>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</si>
  <si>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</si>
  <si>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</si>
  <si>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</si>
  <si>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</si>
  <si>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</si>
  <si>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</si>
  <si>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</si>
  <si>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</si>
  <si>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</si>
  <si>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</si>
  <si>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</si>
  <si>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</si>
  <si>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</si>
  <si>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</si>
  <si>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</si>
  <si>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</si>
  <si>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</si>
  <si>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</si>
  <si>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</si>
  <si>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</si>
  <si>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</si>
  <si>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</si>
  <si>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</si>
  <si>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</si>
  <si>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</si>
  <si>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</si>
  <si>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</si>
  <si>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</si>
  <si>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</si>
  <si>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</si>
  <si>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</si>
  <si>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</si>
  <si>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</si>
  <si>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</si>
  <si>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</si>
  <si>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</si>
  <si>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</si>
  <si>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</si>
  <si>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</si>
  <si>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</si>
  <si>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</si>
  <si>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</si>
  <si>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</si>
  <si>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</si>
  <si>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</si>
  <si>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</si>
  <si>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</si>
  <si>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</si>
  <si>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</si>
  <si>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</si>
  <si>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</si>
  <si>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</si>
  <si>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</si>
  <si>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</si>
  <si>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</si>
  <si>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</si>
  <si>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</si>
  <si>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</si>
  <si>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</si>
  <si>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</si>
  <si>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</si>
  <si>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</si>
  <si>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</si>
  <si>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</si>
  <si>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</si>
  <si>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</si>
  <si>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</si>
  <si>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</si>
  <si>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</si>
  <si>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</si>
  <si>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</si>
  <si>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</si>
  <si>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</si>
  <si>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</si>
  <si>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</si>
  <si>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</si>
  <si>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</si>
  <si>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</si>
  <si>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</si>
  <si>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</si>
  <si>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</si>
  <si>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</si>
  <si>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</si>
  <si>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</si>
  <si>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</si>
  <si>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</si>
  <si>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</si>
  <si>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</si>
  <si>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</si>
  <si>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</si>
  <si>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</si>
  <si>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</si>
  <si>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</si>
  <si>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</si>
  <si>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</si>
  <si>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</si>
  <si>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</si>
  <si>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</si>
  <si>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</si>
  <si>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</si>
  <si>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</si>
  <si>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</si>
  <si>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</si>
  <si>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</si>
  <si>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</si>
  <si>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</si>
  <si>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</si>
  <si>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</si>
  <si>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</si>
  <si>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</si>
  <si>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</si>
  <si>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</si>
  <si>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</si>
  <si>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</si>
  <si>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</si>
  <si>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</si>
  <si>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</si>
  <si>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</si>
  <si>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</si>
  <si>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</si>
  <si>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</si>
  <si>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</si>
  <si>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</si>
  <si>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</si>
  <si>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</si>
  <si>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</si>
  <si>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</si>
  <si>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</si>
  <si>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</si>
  <si>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</si>
  <si>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</si>
  <si>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</si>
  <si>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</si>
  <si>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</si>
  <si>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</si>
  <si>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</si>
  <si>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</si>
  <si>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</si>
  <si>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</si>
  <si>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</si>
  <si>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</si>
  <si>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</si>
  <si>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</si>
  <si>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</si>
  <si>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</si>
  <si>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</si>
  <si>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</si>
  <si>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</si>
  <si>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</si>
  <si>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</si>
  <si>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</si>
  <si>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</si>
  <si>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</si>
  <si>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</si>
  <si>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</si>
  <si>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</si>
  <si>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</si>
  <si>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</si>
  <si>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</si>
  <si>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</si>
  <si>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</si>
  <si>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</si>
  <si>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</si>
  <si>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</si>
  <si>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</si>
  <si>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</si>
  <si>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</si>
  <si>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</si>
  <si>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</si>
  <si>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</si>
  <si>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</si>
  <si>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</si>
  <si>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</si>
  <si>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</si>
  <si>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</si>
  <si>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</si>
  <si>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</si>
  <si>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</si>
  <si>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</si>
  <si>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</si>
  <si>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</si>
  <si>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</si>
  <si>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</si>
  <si>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</si>
  <si>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</si>
  <si>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</si>
  <si>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</si>
  <si>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</si>
  <si>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</si>
  <si>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</si>
  <si>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</si>
  <si>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</si>
  <si>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</si>
  <si>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</si>
  <si>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</si>
  <si>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</si>
  <si>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</si>
  <si>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</si>
  <si>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</si>
  <si>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</si>
  <si>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</si>
  <si>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</si>
  <si>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</si>
  <si>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</si>
  <si>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</si>
  <si>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</si>
  <si>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</si>
  <si>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</si>
  <si>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</si>
  <si>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</si>
  <si>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</si>
  <si>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</si>
  <si>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</si>
  <si>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</si>
  <si>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</si>
  <si>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</si>
  <si>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</si>
  <si>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</si>
  <si>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</si>
  <si>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</si>
  <si>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</si>
  <si>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</si>
  <si>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</si>
  <si>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</si>
  <si>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</si>
  <si>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</si>
  <si>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</si>
  <si>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</si>
  <si>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</si>
  <si>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</si>
  <si>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</si>
  <si>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</si>
  <si>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</si>
  <si>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</si>
  <si>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</si>
  <si>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</si>
  <si>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</si>
  <si>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</si>
  <si>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</si>
  <si>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</si>
  <si>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</si>
  <si>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</si>
  <si>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</si>
  <si>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</si>
  <si>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</si>
  <si>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</si>
  <si>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</si>
  <si>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</si>
  <si>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</si>
  <si>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</si>
  <si>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</si>
  <si>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</si>
  <si>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</si>
  <si>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</si>
  <si>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</si>
  <si>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</si>
  <si>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</si>
  <si>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</si>
  <si>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</si>
  <si>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</si>
  <si>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</si>
  <si>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</si>
  <si>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</si>
  <si>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</si>
  <si>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</si>
  <si>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</si>
  <si>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</si>
  <si>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</si>
  <si>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</si>
  <si>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</si>
  <si>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</si>
  <si>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</si>
  <si>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</si>
  <si>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</si>
  <si>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</si>
  <si>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</si>
  <si>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</si>
  <si>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</si>
  <si>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</si>
  <si>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</si>
  <si>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</si>
  <si>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</si>
  <si>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</si>
  <si>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</si>
  <si>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</si>
  <si>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</si>
  <si>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</si>
  <si>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</si>
  <si>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</si>
  <si>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</si>
  <si>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</si>
  <si>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</si>
  <si>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</si>
  <si>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</si>
  <si>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</si>
  <si>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</si>
  <si>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</si>
  <si>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</si>
  <si>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</si>
  <si>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</si>
  <si>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</si>
  <si>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</si>
  <si>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</si>
  <si>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</si>
  <si>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</si>
  <si>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</si>
  <si>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</si>
  <si>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</si>
  <si>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</si>
  <si>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</si>
  <si>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</si>
  <si>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</si>
  <si>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</si>
  <si>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</si>
  <si>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</si>
  <si>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</si>
  <si>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</si>
  <si>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</si>
  <si>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</si>
  <si>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</si>
  <si>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</si>
  <si>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</si>
  <si>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</si>
  <si>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</si>
  <si>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</si>
  <si>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</si>
  <si>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</si>
  <si>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</si>
  <si>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</si>
  <si>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</si>
  <si>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</si>
  <si>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</si>
  <si>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</si>
  <si>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</si>
  <si>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</si>
  <si>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</si>
  <si>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</si>
  <si>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</si>
  <si>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</si>
  <si>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</si>
  <si>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</si>
  <si>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</si>
  <si>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</si>
  <si>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</si>
  <si>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</si>
  <si>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</si>
  <si>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</si>
  <si>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</si>
  <si>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</si>
  <si>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</si>
  <si>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</si>
  <si>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</si>
  <si>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</si>
  <si>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</si>
  <si>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</si>
  <si>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</si>
  <si>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</si>
  <si>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</si>
  <si>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</si>
  <si>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</si>
  <si>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</si>
  <si>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</si>
  <si>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</si>
  <si>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</si>
  <si>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</si>
  <si>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</si>
  <si>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</si>
  <si>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</si>
  <si>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</si>
  <si>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</si>
  <si>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</si>
  <si>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</si>
  <si>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</si>
  <si>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</si>
  <si>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</si>
  <si>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</si>
  <si>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</si>
  <si>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</si>
  <si>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</si>
  <si>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</si>
  <si>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</si>
  <si>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</si>
  <si>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</si>
  <si>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</si>
  <si>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</si>
  <si>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</si>
  <si>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</si>
  <si>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</si>
  <si>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</si>
  <si>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</si>
  <si>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</si>
  <si>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</si>
  <si>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</si>
  <si>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</si>
  <si>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</si>
  <si>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</si>
  <si>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</si>
  <si>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</si>
  <si>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</si>
  <si>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</si>
  <si>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</si>
  <si>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</si>
  <si>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</si>
  <si>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</si>
  <si>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</si>
  <si>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</si>
  <si>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</si>
  <si>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</si>
  <si>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</si>
  <si>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</si>
  <si>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</si>
  <si>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</si>
  <si>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</si>
  <si>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</si>
  <si>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</si>
  <si>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</si>
  <si>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</si>
  <si>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</si>
  <si>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</si>
  <si>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</si>
  <si>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</si>
  <si>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</si>
  <si>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</si>
  <si>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</si>
  <si>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</si>
  <si>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</si>
  <si>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</si>
  <si>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</si>
  <si>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</si>
  <si>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</si>
  <si>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</si>
  <si>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</si>
  <si>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</si>
  <si>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</si>
  <si>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</si>
  <si>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</si>
  <si>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</si>
  <si>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</si>
  <si>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</si>
  <si>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</si>
  <si>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</si>
  <si>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</si>
  <si>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</si>
  <si>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</si>
  <si>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</si>
  <si>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</si>
  <si>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</si>
  <si>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</si>
  <si>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</si>
  <si>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</si>
  <si>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</si>
  <si>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</si>
  <si>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</si>
  <si>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</si>
  <si>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</si>
  <si>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</si>
  <si>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</si>
  <si>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</si>
  <si>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</si>
  <si>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</si>
  <si>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</si>
  <si>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</si>
  <si>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</si>
  <si>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</si>
  <si>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</si>
  <si>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</si>
  <si>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</si>
  <si>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</si>
  <si>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</si>
  <si>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</si>
  <si>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</si>
  <si>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</si>
  <si>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</si>
  <si>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</si>
  <si>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</si>
  <si>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</si>
  <si>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</si>
  <si>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</si>
  <si>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</si>
  <si>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</si>
  <si>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</si>
  <si>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</si>
  <si>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</si>
  <si>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</si>
  <si>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</si>
  <si>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</si>
  <si>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</si>
  <si>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</si>
  <si>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</si>
  <si>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</si>
  <si>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</si>
  <si>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</si>
  <si>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</si>
  <si>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</si>
  <si>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</si>
  <si>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</si>
  <si>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</si>
  <si>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</si>
  <si>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</si>
  <si>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</si>
  <si>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</si>
  <si>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</si>
  <si>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</si>
  <si>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</si>
  <si>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</si>
  <si>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</si>
  <si>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</si>
  <si>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</si>
  <si>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</si>
  <si>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</si>
  <si>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</si>
  <si>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</si>
  <si>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</si>
  <si>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</si>
  <si>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</si>
  <si>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</si>
  <si>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</si>
  <si>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</si>
  <si>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</si>
  <si>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</si>
  <si>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</si>
  <si>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</si>
  <si>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</si>
  <si>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</si>
  <si>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</si>
  <si>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</si>
  <si>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</si>
  <si>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</si>
  <si>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</si>
  <si>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</si>
  <si>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</si>
  <si>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</si>
  <si>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</si>
  <si>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</si>
  <si>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</si>
  <si>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</si>
  <si>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</si>
  <si>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</si>
  <si>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</si>
  <si>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</si>
  <si>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</si>
  <si>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</si>
  <si>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</si>
  <si>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</si>
  <si>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</si>
  <si>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</si>
  <si>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</si>
  <si>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</si>
  <si>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</si>
  <si>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</si>
  <si>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</si>
  <si>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</si>
  <si>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</si>
  <si>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</si>
  <si>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</si>
  <si>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</si>
  <si>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</si>
  <si>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</si>
  <si>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</si>
  <si>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</si>
  <si>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</si>
  <si>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</si>
  <si>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</si>
  <si>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</si>
  <si>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</si>
  <si>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</si>
  <si>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</si>
  <si>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</si>
  <si>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</si>
  <si>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</si>
  <si>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</si>
  <si>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</si>
  <si>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</si>
  <si>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</si>
  <si>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</si>
  <si>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</si>
  <si>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</si>
  <si>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</si>
  <si>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</si>
  <si>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</si>
  <si>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</si>
  <si>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</si>
  <si>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</si>
  <si>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</si>
  <si>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</si>
  <si>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</si>
  <si>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</si>
  <si>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</si>
  <si>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</si>
  <si>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</si>
  <si>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</si>
  <si>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</si>
  <si>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</si>
  <si>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</si>
  <si>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</si>
  <si>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</si>
  <si>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</si>
  <si>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</si>
  <si>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</si>
  <si>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</si>
  <si>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</si>
  <si>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</si>
  <si>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</si>
  <si>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</si>
  <si>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</si>
  <si>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</si>
  <si>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</si>
  <si>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</si>
  <si>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</si>
  <si>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</si>
  <si>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</si>
  <si>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</si>
  <si>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</si>
  <si>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</si>
  <si>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</si>
  <si>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</si>
  <si>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</si>
  <si>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</si>
  <si>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</si>
  <si>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</si>
  <si>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</si>
  <si>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</si>
  <si>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</si>
  <si>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</si>
  <si>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</si>
  <si>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</si>
  <si>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</si>
  <si>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</si>
  <si>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</si>
  <si>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</si>
  <si>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</si>
  <si>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</si>
  <si>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</si>
  <si>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</si>
  <si>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</si>
  <si>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</si>
  <si>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</si>
  <si>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</si>
  <si>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</si>
  <si>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</si>
  <si>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</si>
  <si>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</si>
  <si>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</si>
  <si>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</si>
  <si>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</si>
  <si>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</si>
  <si>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</si>
  <si>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</si>
  <si>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</si>
  <si>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</si>
  <si>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</si>
  <si>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</si>
  <si>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</si>
  <si>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</si>
  <si>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</si>
  <si>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</si>
  <si>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</si>
  <si>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</si>
  <si>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</si>
  <si>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</si>
  <si>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</si>
  <si>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</si>
  <si>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</si>
  <si>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</si>
  <si>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</si>
  <si>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</si>
  <si>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</si>
  <si>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</si>
  <si>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</si>
  <si>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</si>
  <si>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</si>
  <si>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</si>
  <si>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</si>
  <si>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</si>
  <si>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</si>
  <si>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</si>
  <si>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</si>
  <si>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</si>
  <si>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</si>
  <si>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</si>
  <si>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</si>
  <si>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</si>
  <si>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</si>
  <si>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</si>
  <si>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</si>
  <si>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</si>
  <si>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</si>
  <si>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</si>
  <si>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</si>
  <si>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</si>
  <si>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</si>
  <si>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</si>
  <si>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</si>
  <si>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</si>
  <si>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</si>
  <si>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</si>
  <si>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</si>
  <si>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</si>
  <si>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</si>
  <si>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</si>
  <si>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</si>
  <si>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</si>
  <si>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</si>
  <si>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</si>
  <si>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</si>
  <si>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</si>
  <si>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</si>
  <si>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</si>
  <si>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</si>
  <si>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</si>
  <si>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</si>
  <si>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</si>
  <si>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</si>
  <si>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</si>
  <si>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</si>
  <si>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</si>
  <si>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</si>
  <si>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</si>
  <si>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</si>
  <si>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</si>
  <si>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</si>
  <si>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</si>
  <si>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</si>
  <si>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</si>
  <si>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</si>
  <si>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</si>
  <si>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</si>
  <si>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</si>
  <si>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</si>
  <si>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</si>
  <si>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</si>
  <si>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</si>
  <si>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</si>
  <si>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</si>
  <si>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</si>
  <si>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</si>
  <si>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</si>
  <si>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</si>
  <si>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</si>
  <si>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</si>
  <si>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</si>
  <si>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</si>
  <si>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</si>
  <si>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</si>
  <si>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</si>
  <si>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</si>
  <si>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</si>
  <si>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</si>
  <si>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</si>
  <si>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</si>
  <si>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</si>
  <si>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</si>
  <si>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</si>
  <si>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</si>
  <si>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</si>
  <si>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</si>
  <si>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</si>
  <si>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</si>
  <si>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</si>
  <si>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</si>
  <si>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</si>
  <si>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</si>
  <si>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</si>
  <si>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</si>
  <si>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</si>
  <si>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</si>
  <si>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</si>
  <si>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</si>
  <si>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</si>
  <si>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</si>
  <si>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</si>
  <si>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</si>
  <si>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</si>
  <si>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</si>
  <si>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</si>
  <si>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</si>
  <si>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</si>
  <si>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</si>
  <si>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</si>
  <si>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</si>
  <si>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</si>
  <si>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</si>
  <si>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</si>
  <si>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</si>
  <si>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</si>
  <si>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</si>
  <si>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</si>
  <si>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</si>
  <si>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</si>
  <si>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</si>
  <si>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</si>
  <si>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</si>
  <si>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</si>
  <si>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</si>
  <si>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</si>
  <si>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</si>
  <si>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</si>
  <si>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</si>
  <si>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</si>
  <si>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</si>
  <si>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</si>
  <si>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</si>
  <si>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</si>
  <si>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</si>
  <si>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</si>
  <si>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</si>
  <si>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</si>
  <si>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</si>
  <si>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</si>
  <si>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</si>
  <si>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</si>
  <si>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</si>
  <si>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</si>
  <si>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</si>
  <si>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</si>
  <si>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</si>
  <si>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</si>
  <si>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</si>
  <si>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</si>
  <si>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</si>
  <si>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</si>
  <si>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</si>
  <si>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</si>
  <si>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</si>
  <si>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</si>
  <si>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</si>
  <si>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</si>
  <si>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</si>
  <si>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</si>
  <si>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</si>
  <si>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</si>
  <si>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</si>
  <si>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</si>
  <si>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</si>
  <si>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</si>
  <si>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</si>
  <si>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</si>
  <si>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</si>
  <si>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</si>
  <si>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</si>
  <si>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</si>
  <si>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</si>
  <si>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</si>
  <si>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</si>
  <si>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</si>
  <si>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</si>
  <si>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</si>
  <si>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</si>
  <si>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</si>
  <si>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</si>
  <si>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</si>
  <si>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</si>
  <si>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</si>
  <si>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</si>
  <si>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</si>
  <si>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</si>
  <si>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</si>
  <si>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</si>
  <si>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</si>
  <si>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</si>
  <si>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</si>
  <si>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</si>
  <si>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</si>
  <si>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</si>
  <si>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</si>
  <si>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</si>
  <si>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</si>
  <si>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</si>
  <si>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</si>
  <si>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</si>
  <si>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</si>
  <si>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</si>
  <si>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</si>
  <si>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</si>
  <si>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</si>
  <si>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</si>
  <si>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</si>
  <si>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</si>
  <si>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</si>
  <si>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</si>
  <si>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</si>
  <si>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</si>
  <si>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</si>
  <si>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</si>
  <si>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</si>
  <si>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</si>
  <si>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</si>
  <si>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</si>
  <si>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</si>
  <si>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</si>
  <si>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</si>
  <si>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</si>
  <si>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</si>
  <si>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</si>
  <si>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</si>
  <si>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</si>
  <si>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</si>
  <si>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</si>
  <si>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</si>
  <si>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</si>
  <si>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</si>
  <si>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</si>
  <si>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</si>
  <si>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</si>
  <si>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</si>
  <si>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</si>
  <si>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</si>
  <si>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</si>
  <si>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</si>
  <si>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</si>
  <si>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</si>
  <si>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</si>
  <si>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</si>
  <si>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</si>
  <si>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</si>
  <si>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</si>
  <si>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</si>
  <si>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</si>
  <si>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</si>
  <si>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</si>
  <si>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</si>
  <si>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</si>
  <si>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</si>
  <si>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</si>
  <si>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</si>
  <si>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</si>
  <si>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</si>
  <si>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</si>
  <si>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</si>
  <si>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</si>
  <si>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</si>
  <si>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</si>
  <si>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</si>
  <si>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</si>
  <si>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</si>
  <si>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</si>
  <si>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</si>
  <si>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</si>
  <si>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</si>
  <si>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</si>
  <si>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</si>
  <si>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</si>
  <si>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</si>
  <si>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</si>
  <si>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</si>
  <si>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</si>
  <si>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</si>
  <si>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</si>
  <si>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</si>
  <si>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</si>
  <si>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</si>
  <si>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</si>
  <si>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</si>
  <si>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</si>
  <si>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</si>
  <si>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</si>
  <si>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</si>
  <si>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</si>
  <si>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</si>
  <si>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</si>
  <si>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</si>
  <si>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</si>
  <si>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</si>
  <si>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</si>
  <si>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</si>
  <si>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</si>
  <si>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</si>
  <si>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</si>
  <si>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</si>
  <si>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</si>
  <si>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</si>
  <si>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</si>
  <si>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</si>
  <si>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</si>
  <si>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</si>
  <si>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</si>
  <si>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</si>
  <si>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</si>
  <si>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</si>
  <si>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</si>
  <si>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</si>
  <si>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</si>
  <si>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</si>
  <si>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</si>
  <si>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</si>
  <si>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</si>
  <si>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</si>
  <si>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</si>
  <si>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</si>
  <si>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</si>
  <si>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</si>
  <si>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</si>
  <si>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</si>
  <si>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</si>
  <si>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</si>
  <si>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</si>
  <si>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</si>
  <si>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</si>
  <si>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</si>
  <si>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</si>
  <si>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</si>
  <si>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</si>
  <si>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</si>
  <si>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</si>
  <si>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</si>
  <si>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</si>
  <si>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</si>
  <si>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</si>
  <si>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</si>
  <si>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</si>
  <si>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</si>
  <si>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</si>
  <si>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</si>
  <si>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</si>
  <si>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</si>
  <si>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</si>
  <si>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</si>
  <si>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</si>
  <si>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</si>
  <si>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</si>
  <si>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</si>
  <si>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</si>
  <si>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</si>
  <si>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</si>
  <si>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</si>
  <si>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</si>
  <si>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</si>
  <si>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</si>
  <si>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</si>
  <si>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</si>
  <si>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</si>
  <si>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</si>
  <si>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</si>
  <si>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</si>
  <si>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</si>
  <si>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</si>
  <si>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</si>
  <si>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</si>
  <si>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</si>
  <si>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</si>
  <si>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</si>
  <si>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</si>
  <si>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</si>
  <si>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</si>
  <si>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</si>
  <si>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</si>
  <si>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</si>
  <si>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</si>
  <si>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</si>
  <si>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</si>
  <si>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</si>
  <si>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</si>
  <si>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</si>
  <si>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</si>
  <si>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</si>
  <si>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</si>
  <si>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</si>
  <si>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</si>
  <si>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</si>
  <si>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</si>
  <si>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</si>
  <si>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</si>
  <si>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</si>
  <si>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</si>
  <si>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</si>
  <si>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</si>
  <si>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</si>
  <si>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</si>
  <si>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</si>
  <si>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</si>
  <si>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</si>
  <si>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</si>
  <si>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</si>
  <si>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</si>
  <si>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</si>
  <si>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</si>
  <si>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</si>
  <si>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</si>
  <si>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</si>
  <si>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</si>
  <si>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</si>
  <si>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</si>
  <si>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</si>
  <si>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</si>
  <si>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</si>
  <si>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</si>
  <si>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</si>
  <si>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</si>
  <si>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</si>
  <si>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</si>
  <si>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</si>
  <si>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</si>
  <si>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</si>
  <si>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</si>
  <si>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</si>
  <si>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</si>
  <si>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</si>
  <si>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</si>
  <si>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</si>
  <si>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</si>
  <si>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</si>
  <si>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</si>
  <si>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</si>
  <si>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</si>
  <si>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</si>
  <si>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</si>
  <si>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</si>
  <si>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</si>
  <si>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</si>
  <si>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</si>
  <si>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</si>
  <si>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</si>
  <si>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</si>
  <si>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</si>
  <si>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</si>
  <si>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</si>
  <si>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</si>
  <si>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</si>
  <si>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</si>
  <si>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</si>
  <si>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</si>
  <si>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</si>
  <si>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</si>
  <si>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</si>
  <si>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</si>
  <si>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</si>
  <si>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</si>
  <si>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</si>
  <si>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</si>
  <si>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</si>
  <si>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</si>
  <si>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</si>
  <si>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</si>
  <si>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</si>
  <si>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</si>
  <si>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</si>
  <si>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</si>
  <si>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</si>
  <si>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</si>
  <si>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</si>
  <si>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</si>
  <si>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</si>
  <si>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</si>
  <si>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</si>
  <si>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</si>
  <si>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</si>
  <si>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</si>
  <si>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</si>
  <si>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</si>
  <si>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</si>
  <si>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</si>
  <si>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</si>
  <si>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</si>
  <si>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</si>
  <si>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</si>
  <si>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</si>
  <si>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</si>
  <si>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</si>
  <si>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</si>
  <si>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</si>
  <si>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</si>
  <si>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</si>
  <si>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</si>
  <si>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</si>
  <si>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</si>
  <si>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</si>
  <si>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</si>
  <si>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</si>
  <si>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</si>
  <si>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</si>
  <si>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</si>
  <si>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</si>
  <si>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</si>
  <si>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</si>
  <si>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</si>
  <si>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</si>
  <si>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</si>
  <si>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</si>
  <si>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</si>
  <si>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</si>
  <si>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</si>
  <si>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</si>
  <si>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</si>
  <si>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</si>
  <si>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</si>
  <si>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</si>
  <si>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</si>
  <si>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</si>
  <si>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</si>
  <si>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</si>
  <si>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</si>
  <si>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</si>
  <si>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</si>
  <si>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</si>
  <si>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</si>
  <si>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</si>
  <si>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</si>
  <si>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</si>
  <si>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</si>
  <si>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</si>
  <si>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</si>
  <si>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</si>
  <si>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</si>
  <si>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</si>
  <si>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</si>
  <si>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</si>
  <si>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</si>
  <si>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</si>
  <si>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</si>
  <si>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</si>
  <si>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</si>
  <si>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</si>
  <si>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</si>
  <si>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</si>
  <si>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</si>
  <si>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</si>
  <si>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</si>
  <si>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</si>
  <si>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</si>
  <si>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</si>
  <si>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</si>
  <si>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</si>
  <si>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</si>
  <si>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</si>
  <si>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</si>
  <si>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</si>
  <si>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</si>
  <si>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</si>
  <si>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</si>
  <si>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</si>
  <si>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</si>
  <si>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</si>
  <si>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</si>
  <si>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</si>
  <si>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</si>
  <si>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</si>
  <si>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</si>
  <si>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</si>
  <si>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</si>
  <si>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</si>
  <si>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</si>
  <si>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</si>
  <si>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</si>
  <si>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</si>
  <si>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</si>
  <si>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</si>
  <si>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</si>
  <si>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</si>
  <si>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</si>
  <si>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</si>
  <si>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</si>
  <si>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</si>
  <si>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</si>
  <si>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</si>
  <si>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</si>
  <si>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</si>
  <si>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</si>
  <si>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</si>
  <si>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</si>
  <si>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</si>
  <si>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</si>
  <si>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</si>
  <si>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</si>
  <si>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</si>
  <si>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</si>
  <si>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</si>
  <si>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</si>
  <si>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</si>
  <si>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</si>
  <si>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</si>
  <si>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</si>
  <si>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</si>
  <si>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</si>
  <si>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</si>
  <si>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</si>
  <si>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</si>
  <si>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</si>
  <si>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</si>
  <si>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</si>
  <si>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</si>
  <si>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</si>
  <si>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</si>
  <si>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</si>
  <si>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</si>
  <si>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</si>
  <si>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</si>
  <si>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</si>
  <si>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</si>
  <si>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</si>
  <si>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</si>
  <si>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</si>
  <si>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</si>
  <si>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</si>
  <si>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</si>
  <si>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</si>
  <si>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</si>
  <si>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</si>
  <si>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</si>
  <si>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</si>
  <si>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</si>
  <si>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</si>
  <si>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</si>
  <si>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</si>
  <si>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</si>
  <si>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</si>
  <si>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</si>
  <si>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</si>
  <si>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</si>
  <si>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</si>
  <si>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</si>
  <si>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</si>
  <si>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</si>
  <si>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</si>
  <si>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</si>
  <si>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</si>
  <si>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</si>
  <si>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</si>
  <si>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</si>
  <si>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</si>
  <si>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</si>
  <si>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</si>
  <si>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</si>
  <si>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</si>
  <si>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</si>
  <si>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</si>
  <si>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</si>
  <si>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</si>
  <si>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</si>
  <si>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</si>
  <si>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</si>
  <si>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</si>
  <si>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</si>
  <si>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</si>
  <si>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</si>
  <si>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</si>
  <si>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</si>
  <si>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</si>
  <si>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</si>
  <si>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</si>
  <si>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</si>
  <si>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</si>
  <si>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</si>
  <si>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</si>
  <si>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</si>
  <si>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</si>
  <si>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</si>
  <si>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</si>
  <si>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</si>
  <si>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</si>
  <si>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</si>
  <si>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</si>
  <si>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</si>
  <si>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</si>
  <si>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</si>
  <si>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</si>
  <si>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</si>
  <si>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</si>
  <si>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</si>
  <si>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</si>
  <si>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</si>
  <si>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</si>
  <si>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</si>
  <si>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</si>
  <si>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</si>
  <si>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</si>
  <si>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</si>
  <si>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</si>
  <si>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</si>
  <si>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</si>
  <si>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</si>
  <si>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</si>
  <si>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</si>
  <si>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</si>
  <si>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</si>
  <si>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</si>
  <si>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</si>
  <si>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</si>
  <si>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</si>
  <si>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</si>
  <si>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</si>
  <si>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</si>
  <si>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</si>
  <si>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</si>
  <si>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</si>
  <si>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</si>
  <si>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</si>
  <si>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</si>
  <si>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</si>
  <si>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</si>
  <si>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</si>
  <si>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</si>
  <si>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</si>
  <si>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</si>
  <si>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</si>
  <si>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</si>
  <si>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</si>
  <si>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</si>
  <si>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</si>
  <si>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</si>
  <si>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</si>
  <si>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</si>
  <si>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</si>
  <si>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</si>
  <si>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</si>
  <si>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</si>
  <si>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</si>
  <si>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</si>
  <si>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</si>
  <si>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</si>
  <si>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</si>
  <si>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</si>
  <si>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</si>
  <si>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</si>
  <si>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</si>
  <si>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</si>
  <si>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</si>
  <si>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</si>
  <si>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</si>
  <si>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</si>
  <si>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</si>
  <si>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</si>
  <si>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</si>
  <si>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</si>
  <si>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</si>
  <si>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</si>
  <si>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</si>
  <si>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</si>
  <si>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</si>
  <si>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</si>
  <si>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</si>
  <si>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</si>
  <si>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</si>
  <si>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</si>
  <si>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</si>
  <si>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</si>
  <si>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</si>
  <si>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</si>
  <si>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</si>
  <si>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</si>
  <si>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</si>
  <si>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</si>
  <si>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</si>
  <si>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</si>
  <si>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</si>
  <si>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</si>
  <si>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</si>
  <si>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</si>
  <si>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</si>
  <si>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</si>
  <si>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</si>
  <si>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</si>
  <si>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</si>
  <si>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</si>
  <si>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</si>
  <si>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</si>
  <si>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</si>
  <si>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</si>
  <si>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</si>
  <si>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</si>
  <si>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</si>
  <si>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</si>
  <si>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</si>
  <si>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</si>
  <si>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</si>
  <si>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</si>
  <si>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</si>
  <si>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</si>
  <si>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</si>
  <si>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</si>
  <si>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</si>
  <si>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</si>
  <si>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</si>
  <si>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</si>
  <si>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</si>
  <si>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</si>
  <si>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</si>
  <si>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</si>
  <si>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</si>
  <si>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</si>
  <si>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</si>
  <si>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</si>
  <si>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</si>
  <si>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</si>
  <si>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</si>
  <si>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</si>
  <si>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</si>
  <si>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</si>
  <si>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</si>
  <si>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</si>
  <si>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</si>
  <si>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</si>
  <si>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</si>
  <si>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</si>
  <si>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</si>
  <si>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</si>
  <si>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</si>
  <si>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</si>
  <si>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</si>
  <si>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</si>
  <si>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</si>
  <si>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</si>
  <si>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</si>
  <si>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</si>
  <si>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</si>
  <si>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</si>
  <si>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</si>
  <si>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</si>
  <si>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</si>
  <si>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</si>
  <si>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</si>
  <si>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</si>
  <si>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</si>
  <si>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</si>
  <si>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</si>
  <si>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</si>
  <si>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</si>
  <si>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</si>
  <si>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</si>
  <si>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</si>
  <si>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</si>
  <si>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</si>
  <si>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</si>
  <si>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</si>
  <si>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</si>
  <si>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</si>
  <si>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</si>
  <si>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</si>
  <si>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</si>
  <si>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</si>
  <si>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</si>
  <si>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</si>
  <si>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</si>
  <si>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</si>
  <si>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</si>
  <si>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</si>
  <si>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</si>
  <si>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</si>
  <si>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</si>
  <si>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</si>
  <si>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</si>
  <si>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</si>
  <si>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</si>
  <si>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</si>
  <si>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</si>
  <si>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</si>
  <si>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</si>
  <si>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</si>
  <si>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</si>
  <si>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</si>
  <si>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</si>
  <si>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</si>
  <si>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</si>
  <si>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</si>
  <si>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</si>
  <si>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</si>
  <si>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</si>
  <si>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</si>
  <si>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</si>
  <si>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</si>
  <si>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</si>
  <si>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</si>
  <si>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</si>
  <si>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</si>
  <si>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</si>
  <si>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</si>
  <si>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</si>
  <si>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</si>
  <si>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</si>
  <si>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</si>
  <si>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</si>
  <si>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</si>
  <si>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</si>
  <si>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</si>
  <si>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</si>
  <si>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</si>
  <si>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</si>
  <si>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</si>
  <si>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</si>
  <si>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</si>
  <si>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</si>
  <si>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</si>
  <si>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</si>
  <si>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</si>
  <si>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</si>
  <si>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</si>
  <si>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</si>
  <si>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</si>
  <si>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</si>
  <si>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</si>
  <si>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</si>
  <si>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</si>
  <si>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</si>
  <si>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</si>
  <si>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</si>
  <si>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</si>
  <si>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</si>
  <si>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</si>
  <si>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</si>
  <si>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</si>
  <si>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</si>
  <si>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</si>
  <si>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</si>
  <si>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</si>
  <si>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</si>
  <si>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</si>
  <si>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</si>
  <si>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</si>
  <si>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</si>
  <si>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</si>
  <si>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</si>
  <si>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</si>
  <si>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</si>
  <si>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</si>
  <si>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</si>
  <si>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</si>
  <si>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</si>
  <si>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</si>
  <si>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</si>
  <si>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</si>
  <si>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</si>
  <si>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</si>
  <si>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</si>
  <si>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</si>
  <si>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</si>
  <si>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</si>
  <si>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</si>
  <si>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</si>
  <si>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</si>
  <si>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</si>
  <si>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</si>
  <si>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</si>
  <si>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</si>
  <si>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</si>
  <si>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</si>
  <si>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</si>
  <si>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</si>
  <si>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</si>
  <si>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</si>
  <si>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</si>
  <si>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</si>
  <si>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</si>
  <si>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</si>
  <si>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</si>
  <si>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</si>
  <si>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</si>
  <si>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</si>
  <si>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</si>
  <si>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</si>
  <si>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</si>
  <si>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</si>
  <si>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</si>
  <si>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</si>
  <si>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</si>
  <si>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</si>
  <si>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</si>
  <si>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</si>
  <si>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</si>
  <si>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</si>
  <si>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</si>
  <si>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</si>
  <si>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</si>
  <si>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</si>
  <si>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</si>
  <si>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</si>
  <si>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</si>
  <si>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</si>
  <si>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</si>
  <si>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</si>
  <si>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</si>
  <si>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</si>
  <si>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</si>
  <si>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</si>
  <si>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</si>
  <si>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</si>
  <si>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</si>
  <si>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</si>
  <si>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</si>
  <si>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</si>
  <si>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</si>
  <si>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</si>
  <si>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</si>
  <si>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</si>
  <si>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</si>
  <si>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</si>
  <si>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</si>
  <si>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</si>
  <si>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</si>
  <si>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</si>
  <si>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</si>
  <si>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</si>
  <si>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</si>
  <si>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</si>
  <si>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</si>
  <si>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</si>
  <si>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</si>
  <si>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</si>
  <si>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</si>
  <si>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</si>
  <si>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</si>
  <si>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</si>
  <si>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</si>
  <si>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</si>
  <si>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</si>
  <si>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</si>
  <si>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</si>
  <si>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</si>
  <si>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</si>
  <si>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</si>
  <si>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</si>
  <si>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</si>
  <si>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</si>
  <si>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</si>
  <si>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</si>
  <si>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</si>
  <si>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</si>
  <si>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</si>
  <si>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</si>
  <si>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</si>
  <si>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</si>
  <si>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</si>
  <si>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</si>
  <si>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</si>
  <si>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</si>
  <si>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</si>
  <si>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</si>
  <si>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</si>
  <si>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</si>
  <si>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</si>
  <si>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</si>
  <si>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</si>
  <si>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</si>
  <si>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</si>
  <si>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</si>
  <si>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</si>
  <si>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</si>
  <si>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</si>
  <si>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</si>
  <si>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</si>
  <si>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</si>
  <si>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</si>
  <si>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</si>
  <si>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</si>
  <si>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</si>
  <si>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</si>
  <si>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</si>
  <si>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</si>
  <si>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</si>
  <si>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</si>
  <si>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</si>
  <si>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</si>
  <si>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</si>
  <si>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</si>
  <si>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</si>
  <si>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</si>
  <si>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</si>
  <si>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</si>
  <si>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</si>
  <si>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</si>
  <si>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</si>
  <si>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</si>
  <si>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</si>
  <si>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</si>
  <si>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</si>
  <si>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</si>
  <si>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</si>
  <si>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</si>
  <si>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</si>
  <si>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</si>
  <si>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</si>
  <si>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</si>
  <si>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</si>
  <si>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</si>
  <si>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</si>
  <si>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</si>
  <si>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</si>
  <si>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</si>
  <si>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</si>
  <si>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</si>
  <si>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</si>
  <si>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</si>
  <si>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</si>
  <si>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</si>
  <si>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</si>
  <si>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</si>
  <si>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</si>
  <si>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</si>
  <si>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</si>
  <si>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</si>
  <si>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</si>
  <si>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</si>
  <si>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</si>
  <si>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</si>
  <si>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</si>
  <si>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</si>
  <si>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</si>
  <si>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</si>
  <si>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</si>
  <si>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</si>
  <si>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</si>
  <si>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</si>
  <si>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</si>
  <si>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</si>
  <si>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</si>
  <si>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</si>
  <si>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</si>
  <si>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</si>
  <si>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</si>
  <si>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</si>
  <si>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</si>
  <si>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</si>
  <si>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</si>
  <si>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</si>
  <si>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</si>
  <si>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</si>
  <si>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</si>
  <si>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</si>
  <si>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</si>
  <si>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</si>
  <si>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</si>
  <si>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</si>
  <si>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</si>
  <si>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</si>
  <si>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</si>
  <si>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</si>
  <si>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</si>
  <si>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</si>
  <si>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</si>
  <si>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</si>
  <si>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</si>
  <si>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</si>
  <si>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</si>
  <si>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</si>
  <si>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</si>
  <si>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</si>
  <si>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</si>
  <si>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</si>
  <si>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</si>
  <si>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</si>
  <si>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</si>
  <si>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</si>
  <si>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</si>
  <si>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</si>
  <si>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</si>
  <si>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</si>
  <si>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</si>
  <si>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</si>
  <si>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</si>
  <si>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</si>
  <si>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</si>
  <si>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</si>
  <si>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</si>
  <si>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</si>
  <si>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</si>
  <si>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</si>
  <si>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</si>
  <si>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</si>
  <si>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</si>
  <si>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</si>
  <si>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</si>
  <si>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</si>
  <si>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</si>
  <si>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</si>
  <si>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</si>
  <si>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</si>
  <si>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</si>
  <si>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</si>
  <si>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</si>
  <si>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</si>
  <si>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</si>
  <si>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</si>
  <si>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</si>
  <si>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</si>
  <si>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</si>
  <si>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</si>
  <si>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</si>
  <si>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</si>
  <si>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</si>
  <si>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</si>
  <si>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</si>
  <si>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</si>
  <si>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</si>
  <si>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</si>
  <si>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</si>
  <si>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</si>
  <si>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</si>
  <si>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</si>
  <si>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</si>
  <si>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</si>
  <si>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</si>
  <si>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</si>
  <si>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</si>
  <si>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</si>
  <si>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</si>
  <si>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</si>
  <si>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</si>
  <si>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</si>
  <si>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</si>
  <si>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</si>
  <si>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</si>
  <si>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</si>
  <si>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</si>
  <si>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</si>
  <si>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</si>
  <si>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</si>
  <si>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</si>
  <si>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</si>
  <si>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</si>
  <si>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</si>
  <si>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</si>
  <si>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</si>
  <si>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</si>
  <si>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</si>
  <si>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</si>
  <si>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</si>
  <si>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</si>
  <si>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</si>
  <si>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</si>
  <si>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</si>
  <si>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</si>
  <si>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</si>
  <si>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</si>
  <si>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</si>
  <si>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</si>
  <si>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</si>
  <si>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</si>
  <si>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</si>
  <si>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</si>
  <si>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</si>
  <si>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</si>
  <si>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</si>
  <si>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</si>
  <si>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</si>
  <si>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</si>
  <si>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</si>
  <si>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</si>
  <si>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</si>
  <si>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</si>
  <si>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</si>
  <si>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</si>
  <si>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</si>
  <si>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</si>
  <si>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</si>
  <si>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</si>
  <si>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</si>
  <si>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</si>
  <si>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</si>
  <si>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</si>
  <si>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</si>
  <si>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</si>
  <si>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</si>
  <si>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</si>
  <si>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</si>
  <si>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</si>
  <si>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</si>
  <si>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</si>
  <si>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</si>
  <si>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</si>
  <si>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</si>
  <si>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</si>
  <si>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</si>
  <si>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</si>
  <si>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</si>
  <si>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</si>
  <si>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</si>
  <si>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</si>
  <si>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</si>
  <si>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</si>
  <si>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</si>
  <si>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</si>
  <si>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</si>
  <si>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</si>
  <si>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</si>
  <si>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</si>
  <si>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</si>
  <si>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</si>
  <si>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</si>
  <si>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</si>
  <si>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</si>
  <si>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</si>
  <si>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</si>
  <si>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</si>
  <si>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</si>
  <si>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</si>
  <si>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</si>
  <si>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</si>
  <si>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</si>
  <si>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</si>
  <si>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</si>
  <si>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</si>
  <si>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</si>
  <si>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</si>
  <si>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</si>
  <si>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</si>
  <si>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</si>
  <si>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</si>
  <si>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</si>
  <si>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</si>
  <si>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</si>
  <si>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</si>
  <si>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</si>
  <si>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</si>
  <si>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</si>
  <si>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</si>
  <si>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</si>
  <si>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</si>
  <si>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</si>
  <si>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</si>
  <si>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</si>
  <si>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</si>
  <si>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</si>
  <si>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</si>
  <si>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</si>
  <si>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</si>
  <si>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</si>
  <si>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</si>
  <si>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</si>
  <si>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</si>
  <si>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</si>
  <si>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</si>
  <si>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</si>
  <si>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</si>
  <si>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</si>
  <si>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</si>
  <si>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</si>
  <si>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</si>
  <si>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</si>
  <si>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</si>
  <si>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</si>
  <si>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</si>
  <si>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</si>
  <si>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</si>
  <si>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</si>
  <si>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</si>
  <si>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</si>
  <si>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</si>
  <si>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</si>
  <si>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</si>
  <si>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</si>
  <si>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</si>
  <si>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</si>
  <si>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</si>
  <si>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</si>
  <si>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</si>
  <si>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</si>
  <si>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</si>
  <si>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</si>
  <si>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</si>
  <si>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</si>
  <si>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</si>
  <si>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</si>
  <si>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</si>
  <si>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</si>
  <si>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</si>
  <si>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</si>
  <si>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</si>
  <si>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</si>
  <si>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</si>
  <si>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</si>
  <si>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</si>
  <si>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</si>
  <si>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</si>
  <si>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</si>
  <si>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</si>
  <si>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</si>
  <si>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</si>
  <si>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</si>
  <si>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</si>
  <si>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</si>
  <si>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</si>
  <si>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</si>
  <si>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</si>
  <si>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</si>
  <si>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</si>
  <si>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</si>
  <si>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</si>
  <si>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</si>
  <si>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</si>
  <si>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</si>
  <si>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</si>
  <si>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</si>
  <si>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</si>
  <si>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</si>
  <si>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</si>
  <si>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</si>
  <si>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</si>
  <si>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</si>
  <si>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</si>
  <si>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</si>
  <si>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</si>
  <si>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</si>
  <si>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</si>
  <si>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</si>
  <si>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</si>
  <si>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</si>
  <si>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</si>
  <si>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</si>
  <si>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</si>
  <si>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</si>
  <si>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</si>
  <si>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</si>
  <si>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</si>
  <si>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</si>
  <si>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</si>
  <si>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</si>
  <si>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</si>
  <si>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</si>
  <si>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</si>
  <si>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</si>
  <si>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</si>
  <si>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</si>
  <si>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</si>
  <si>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</si>
  <si>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</si>
  <si>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</si>
  <si>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</si>
  <si>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</si>
  <si>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</si>
  <si>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</si>
  <si>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</si>
  <si>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</si>
  <si>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</si>
  <si>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</si>
  <si>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</si>
  <si>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</si>
  <si>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</si>
  <si>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</si>
  <si>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</si>
  <si>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</si>
  <si>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</si>
  <si>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</si>
  <si>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</si>
  <si>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</si>
  <si>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</si>
  <si>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</si>
  <si>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</si>
  <si>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</si>
  <si>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</si>
  <si>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</si>
  <si>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</si>
  <si>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</si>
  <si>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</si>
  <si>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</si>
  <si>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</si>
  <si>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</si>
  <si>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</si>
  <si>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</si>
  <si>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</si>
  <si>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</si>
  <si>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</si>
  <si>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</si>
  <si>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</si>
  <si>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</si>
  <si>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</si>
  <si>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</si>
  <si>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</si>
  <si>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</si>
  <si>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</si>
  <si>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</si>
  <si>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</si>
  <si>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</si>
  <si>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</si>
  <si>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</si>
  <si>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</si>
  <si>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</si>
  <si>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</si>
  <si>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</si>
  <si>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</si>
  <si>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</si>
  <si>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</si>
  <si>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</si>
  <si>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</si>
  <si>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</si>
  <si>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</si>
  <si>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</si>
  <si>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</si>
  <si>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</si>
  <si>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</si>
  <si>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</si>
  <si>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</si>
  <si>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</si>
  <si>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</si>
  <si>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</si>
  <si>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</si>
  <si>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</si>
  <si>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</si>
  <si>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</si>
  <si>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</si>
  <si>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</si>
  <si>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</si>
  <si>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</si>
  <si>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</si>
  <si>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</si>
  <si>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</si>
  <si>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</si>
  <si>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</si>
  <si>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</si>
  <si>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</si>
  <si>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</si>
  <si>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</si>
  <si>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</si>
  <si>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</si>
  <si>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</si>
  <si>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</si>
  <si>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</si>
  <si>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</si>
  <si>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</si>
  <si>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</si>
  <si>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</si>
  <si>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</si>
  <si>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</si>
  <si>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</si>
  <si>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</si>
  <si>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</si>
  <si>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</si>
  <si>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</si>
  <si>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</si>
  <si>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</si>
  <si>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</si>
  <si>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</si>
  <si>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</si>
  <si>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</si>
  <si>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</si>
  <si>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</si>
  <si>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</si>
  <si>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</si>
  <si>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</si>
  <si>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</si>
  <si>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</si>
  <si>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</si>
  <si>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</si>
  <si>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</si>
  <si>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</si>
  <si>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</si>
  <si>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</si>
  <si>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</si>
  <si>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</si>
  <si>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</si>
  <si>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</si>
  <si>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</si>
  <si>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</si>
  <si>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</si>
  <si>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</si>
  <si>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</si>
  <si>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</si>
  <si>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</si>
  <si>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</si>
  <si>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</si>
  <si>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</si>
  <si>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</si>
  <si>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</si>
  <si>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</si>
  <si>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</si>
  <si>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</si>
  <si>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</si>
  <si>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</si>
  <si>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</si>
  <si>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</si>
  <si>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</si>
  <si>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</si>
  <si>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</si>
  <si>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</si>
  <si>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</si>
  <si>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</si>
  <si>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</si>
  <si>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</si>
  <si>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</si>
  <si>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</si>
  <si>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</si>
  <si>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</si>
  <si>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</si>
  <si>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</si>
  <si>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</si>
  <si>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</si>
  <si>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</si>
  <si>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</si>
  <si>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</si>
  <si>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</si>
  <si>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</si>
  <si>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</si>
  <si>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</si>
  <si>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</si>
  <si>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</si>
  <si>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</si>
  <si>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</si>
  <si>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</si>
  <si>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</si>
  <si>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</si>
  <si>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</si>
  <si>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</si>
  <si>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</si>
  <si>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</si>
  <si>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</si>
  <si>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</si>
  <si>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</si>
  <si>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</si>
  <si>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</si>
  <si>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</si>
  <si>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</si>
  <si>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</si>
  <si>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</si>
  <si>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</si>
  <si>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</si>
  <si>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</si>
  <si>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</si>
  <si>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</si>
  <si>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</si>
  <si>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</si>
  <si>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</si>
  <si>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</si>
  <si>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</si>
  <si>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</si>
  <si>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</si>
  <si>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</si>
  <si>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</si>
  <si>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</si>
  <si>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</si>
  <si>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</si>
  <si>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</si>
  <si>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</si>
  <si>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</si>
  <si>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</si>
  <si>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</si>
  <si>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</si>
  <si>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</si>
  <si>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</si>
  <si>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</si>
  <si>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</si>
  <si>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</si>
  <si>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</si>
  <si>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</si>
  <si>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</si>
  <si>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</si>
  <si>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</si>
  <si>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</si>
  <si>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</si>
  <si>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</si>
  <si>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</si>
  <si>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</si>
  <si>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</si>
  <si>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</si>
  <si>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</si>
  <si>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</si>
  <si>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</si>
  <si>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</si>
  <si>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</si>
  <si>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</si>
  <si>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</si>
  <si>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</si>
  <si>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</si>
  <si>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</si>
  <si>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</si>
  <si>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</si>
  <si>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</si>
  <si>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</si>
  <si>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</si>
  <si>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</si>
  <si>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</si>
  <si>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</si>
  <si>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</si>
  <si>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</si>
  <si>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</si>
  <si>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</si>
  <si>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</si>
  <si>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</si>
  <si>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</si>
  <si>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</si>
  <si>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</si>
  <si>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</si>
  <si>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</si>
  <si>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</si>
  <si>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</si>
  <si>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</si>
  <si>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</si>
  <si>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</si>
  <si>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</si>
  <si>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</si>
  <si>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</si>
  <si>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</si>
  <si>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</si>
  <si>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</si>
  <si>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</si>
  <si>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</si>
  <si>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</si>
  <si>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</si>
  <si>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</si>
  <si>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</si>
  <si>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</si>
  <si>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</si>
  <si>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</si>
  <si>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</si>
  <si>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</si>
  <si>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</si>
  <si>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</si>
  <si>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</si>
  <si>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</si>
  <si>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</si>
  <si>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</si>
  <si>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</si>
  <si>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</si>
  <si>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</si>
  <si>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</si>
  <si>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</si>
  <si>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</si>
  <si>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</si>
  <si>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</si>
  <si>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</si>
  <si>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</si>
  <si>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</si>
  <si>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</si>
  <si>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</si>
  <si>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</si>
  <si>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</si>
  <si>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</si>
  <si>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</si>
  <si>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</si>
  <si>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</si>
  <si>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</si>
  <si>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</si>
  <si>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</si>
  <si>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</si>
  <si>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</si>
  <si>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</si>
  <si>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</si>
  <si>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</si>
  <si>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</si>
  <si>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</si>
  <si>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</si>
  <si>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</si>
  <si>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</si>
  <si>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</si>
  <si>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</si>
  <si>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</si>
  <si>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</si>
  <si>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</si>
  <si>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</si>
  <si>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</si>
  <si>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</si>
  <si>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</si>
  <si>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</si>
  <si>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</si>
  <si>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</si>
  <si>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</si>
  <si>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</si>
  <si>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</si>
  <si>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</si>
  <si>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</si>
  <si>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</si>
  <si>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</si>
  <si>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</si>
  <si>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</si>
  <si>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</si>
  <si>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</si>
  <si>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</si>
  <si>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</si>
  <si>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</si>
  <si>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</si>
  <si>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</si>
  <si>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</si>
  <si>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</si>
  <si>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</si>
  <si>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</si>
  <si>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</si>
  <si>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</si>
  <si>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</si>
  <si>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</si>
  <si>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</si>
  <si>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</si>
  <si>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</si>
  <si>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</si>
  <si>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</si>
  <si>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</si>
  <si>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</si>
  <si>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</si>
  <si>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</si>
  <si>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</si>
  <si>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</si>
  <si>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</si>
  <si>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</si>
  <si>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</si>
  <si>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</si>
  <si>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</si>
  <si>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</si>
  <si>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</si>
  <si>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</si>
  <si>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</si>
  <si>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</si>
  <si>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</si>
  <si>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</si>
  <si>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</si>
  <si>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</si>
  <si>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</si>
  <si>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</si>
  <si>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</si>
  <si>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</si>
  <si>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</si>
  <si>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</si>
  <si>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</si>
  <si>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</si>
  <si>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</si>
  <si>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</si>
  <si>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</si>
  <si>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</si>
  <si>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</si>
  <si>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</si>
  <si>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</si>
  <si>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</si>
  <si>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</si>
  <si>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</si>
  <si>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</si>
  <si>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</si>
  <si>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</si>
  <si>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</si>
  <si>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</si>
  <si>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</si>
  <si>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</si>
  <si>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</si>
  <si>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</si>
  <si>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</si>
  <si>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</si>
  <si>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</si>
  <si>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</si>
  <si>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</si>
  <si>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</si>
  <si>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</si>
  <si>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</si>
  <si>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</si>
  <si>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</si>
  <si>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</si>
  <si>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</si>
  <si>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</si>
  <si>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</si>
  <si>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</si>
  <si>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</si>
  <si>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</si>
  <si>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</si>
  <si>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</si>
  <si>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</si>
  <si>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</si>
  <si>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</si>
  <si>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</si>
  <si>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</si>
  <si>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</si>
  <si>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</si>
  <si>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</si>
  <si>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</si>
  <si>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</si>
  <si>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</si>
  <si>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</si>
  <si>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</si>
  <si>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</si>
  <si>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</si>
  <si>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</si>
  <si>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</si>
  <si>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</si>
  <si>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</si>
  <si>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</si>
  <si>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</si>
  <si>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</si>
  <si>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</si>
  <si>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</si>
  <si>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</si>
  <si>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</si>
  <si>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</si>
  <si>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</si>
  <si>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</si>
  <si>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</si>
  <si>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</si>
  <si>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</si>
  <si>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</si>
  <si>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</si>
  <si>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</si>
  <si>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</si>
  <si>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</si>
  <si>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</si>
  <si>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</si>
  <si>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</si>
  <si>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</si>
  <si>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</si>
  <si>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</si>
  <si>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</si>
  <si>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</si>
  <si>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</si>
  <si>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</si>
  <si>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</si>
  <si>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</si>
  <si>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</si>
  <si>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</si>
  <si>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</si>
  <si>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</si>
  <si>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</si>
  <si>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</si>
  <si>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</si>
  <si>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</si>
  <si>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</si>
  <si>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</si>
  <si>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</si>
  <si>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</si>
  <si>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</si>
  <si>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</si>
  <si>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</si>
  <si>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</si>
  <si>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</si>
  <si>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</si>
  <si>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</si>
  <si>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</si>
  <si>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</si>
  <si>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</si>
  <si>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</si>
  <si>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</si>
  <si>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</si>
  <si>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</si>
  <si>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</si>
  <si>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</si>
  <si>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</si>
  <si>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</si>
  <si>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</si>
  <si>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</si>
  <si>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</si>
  <si>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</si>
  <si>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</si>
  <si>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</si>
  <si>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</si>
  <si>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</si>
  <si>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</si>
  <si>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</si>
  <si>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</si>
  <si>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</si>
  <si>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</si>
  <si>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</si>
  <si>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</si>
  <si>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</si>
  <si>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</si>
  <si>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</si>
  <si>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</si>
  <si>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</si>
  <si>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</si>
  <si>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</si>
  <si>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</si>
  <si>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</si>
  <si>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</si>
  <si>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</si>
  <si>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</si>
  <si>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</si>
  <si>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</si>
  <si>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</si>
  <si>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</si>
  <si>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</si>
  <si>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</si>
  <si>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</si>
  <si>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</si>
  <si>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</si>
  <si>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</si>
  <si>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</si>
  <si>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</si>
  <si>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</si>
  <si>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</si>
  <si>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</si>
  <si>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</si>
  <si>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</si>
  <si>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</si>
  <si>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</si>
  <si>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</si>
  <si>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</si>
  <si>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</si>
  <si>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</si>
  <si>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</si>
  <si>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</si>
  <si>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</si>
  <si>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</si>
  <si>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</si>
  <si>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</si>
  <si>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</si>
  <si>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</si>
  <si>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</si>
  <si>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</si>
  <si>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</si>
  <si>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</si>
  <si>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</si>
  <si>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</si>
  <si>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</si>
  <si>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</si>
  <si>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</si>
  <si>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</si>
  <si>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</si>
  <si>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</si>
  <si>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</si>
  <si>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</si>
  <si>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</si>
  <si>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</si>
  <si>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</si>
  <si>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</si>
  <si>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</si>
  <si>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</si>
  <si>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</si>
  <si>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</si>
  <si>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</si>
  <si>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</si>
  <si>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</si>
  <si>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</si>
  <si>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</si>
  <si>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</si>
  <si>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</si>
  <si>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</si>
  <si>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</si>
  <si>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</si>
  <si>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</si>
  <si>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</si>
  <si>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</si>
  <si>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</si>
  <si>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</si>
  <si>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</si>
  <si>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</si>
  <si>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</si>
  <si>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</si>
  <si>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</si>
  <si>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</si>
  <si>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</si>
  <si>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</si>
  <si>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</si>
  <si>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</si>
  <si>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</si>
  <si>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</si>
  <si>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</si>
  <si>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</si>
  <si>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</si>
  <si>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</si>
  <si>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</si>
  <si>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</si>
  <si>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</si>
  <si>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</si>
  <si>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</si>
  <si>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</si>
  <si>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</si>
  <si>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</si>
  <si>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</si>
  <si>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</si>
  <si>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</si>
  <si>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</si>
  <si>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</si>
  <si>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</si>
  <si>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</si>
  <si>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</si>
  <si>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</si>
  <si>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</si>
  <si>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</si>
  <si>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</si>
  <si>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</si>
  <si>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</si>
  <si>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</si>
  <si>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</si>
  <si>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</si>
  <si>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</si>
  <si>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</si>
  <si>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</si>
  <si>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</si>
  <si>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</si>
  <si>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</si>
  <si>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</si>
  <si>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</si>
  <si>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</si>
  <si>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</si>
  <si>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</si>
  <si>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</si>
  <si>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</si>
  <si>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</si>
  <si>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</si>
  <si>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</si>
  <si>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</si>
  <si>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</si>
  <si>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</si>
  <si>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</si>
  <si>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</si>
  <si>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</si>
  <si>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</si>
  <si>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</si>
  <si>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</si>
  <si>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</si>
  <si>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</si>
  <si>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</si>
  <si>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</si>
  <si>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</si>
  <si>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</si>
  <si>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</si>
  <si>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</si>
  <si>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</si>
  <si>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</si>
  <si>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</si>
  <si>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</si>
  <si>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</si>
  <si>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</si>
  <si>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</si>
  <si>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</si>
  <si>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</si>
  <si>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</si>
  <si>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</si>
  <si>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</si>
  <si>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</si>
  <si>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</si>
  <si>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</si>
  <si>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</si>
  <si>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</si>
  <si>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</si>
  <si>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</si>
  <si>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</si>
  <si>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</si>
  <si>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</si>
  <si>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</si>
  <si>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</si>
  <si>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</si>
  <si>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</si>
  <si>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</si>
  <si>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</si>
  <si>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</si>
  <si>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</si>
  <si>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</si>
  <si>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</si>
  <si>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</si>
  <si>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</si>
  <si>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</si>
  <si>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</si>
  <si>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</si>
  <si>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</si>
  <si>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</si>
  <si>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</si>
  <si>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</si>
  <si>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</si>
  <si>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</si>
  <si>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</si>
  <si>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</si>
  <si>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</si>
  <si>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</si>
  <si>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</si>
  <si>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</si>
  <si>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</si>
  <si>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</si>
  <si>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</si>
  <si>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</si>
  <si>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</si>
  <si>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</si>
  <si>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</si>
  <si>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</si>
  <si>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</si>
  <si>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</si>
  <si>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</si>
  <si>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</si>
  <si>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</si>
  <si>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</si>
  <si>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</si>
  <si>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</si>
  <si>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</si>
  <si>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</si>
  <si>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</si>
  <si>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</si>
  <si>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</si>
  <si>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</si>
  <si>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</si>
  <si>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</si>
  <si>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</si>
  <si>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</si>
  <si>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</si>
  <si>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</si>
  <si>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</si>
  <si>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</si>
  <si>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</si>
  <si>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</si>
  <si>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</si>
  <si>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</si>
  <si>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</si>
  <si>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</si>
  <si>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</si>
  <si>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</si>
  <si>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</si>
  <si>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</si>
  <si>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</si>
  <si>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</si>
  <si>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</si>
  <si>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</si>
  <si>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</si>
  <si>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</si>
  <si>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</si>
  <si>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</si>
  <si>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</si>
  <si>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</si>
  <si>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</si>
  <si>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</si>
  <si>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</si>
  <si>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</si>
  <si>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</si>
  <si>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</si>
  <si>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</si>
  <si>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</si>
  <si>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</si>
  <si>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</si>
  <si>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</si>
  <si>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</si>
  <si>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</si>
  <si>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</si>
  <si>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</si>
  <si>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</si>
  <si>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</si>
  <si>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</si>
  <si>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</si>
  <si>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</si>
  <si>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</si>
  <si>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</si>
  <si>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</si>
  <si>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</si>
  <si>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</si>
  <si>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</si>
  <si>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</si>
  <si>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</si>
  <si>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</si>
  <si>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</si>
  <si>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</si>
  <si>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</si>
  <si>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</si>
  <si>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</si>
  <si>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</si>
  <si>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</si>
  <si>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</si>
  <si>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</si>
  <si>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</si>
  <si>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</si>
  <si>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</si>
  <si>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</si>
  <si>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</si>
  <si>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</si>
  <si>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</si>
  <si>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</si>
  <si>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</si>
  <si>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</si>
  <si>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</si>
  <si>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</si>
  <si>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</si>
  <si>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</si>
  <si>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</si>
  <si>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</si>
  <si>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</si>
  <si>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</si>
  <si>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</si>
  <si>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</si>
  <si>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</si>
  <si>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</si>
  <si>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</si>
  <si>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</si>
  <si>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</si>
  <si>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</si>
  <si>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</si>
  <si>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</si>
  <si>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</si>
  <si>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</si>
  <si>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</si>
  <si>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</si>
  <si>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</si>
  <si>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</si>
  <si>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</si>
  <si>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</si>
  <si>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</si>
  <si>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</si>
  <si>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</si>
  <si>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</si>
  <si>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</si>
  <si>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</si>
  <si>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</si>
  <si>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</si>
  <si>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</si>
  <si>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</si>
  <si>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</si>
  <si>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</si>
  <si>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</si>
  <si>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</si>
  <si>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</si>
  <si>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</si>
  <si>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</si>
  <si>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</si>
  <si>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</si>
  <si>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</si>
  <si>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</si>
  <si>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</si>
  <si>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</si>
  <si>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</si>
  <si>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</si>
  <si>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</si>
  <si>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</si>
  <si>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</si>
  <si>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</si>
  <si>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</si>
  <si>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</si>
  <si>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</si>
  <si>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</si>
  <si>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</si>
  <si>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</si>
  <si>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</si>
  <si>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</si>
  <si>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</si>
  <si>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</si>
  <si>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</si>
  <si>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</si>
  <si>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</si>
  <si>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</si>
  <si>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</si>
  <si>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</si>
  <si>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</si>
  <si>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</si>
  <si>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</si>
  <si>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</si>
  <si>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</si>
  <si>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</si>
  <si>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</si>
  <si>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</si>
  <si>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</si>
  <si>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</si>
  <si>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</si>
  <si>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</si>
  <si>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</si>
  <si>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</si>
  <si>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</si>
  <si>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</si>
  <si>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</si>
  <si>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</si>
  <si>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</si>
  <si>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</si>
  <si>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</si>
  <si>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</si>
  <si>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</si>
  <si>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</si>
  <si>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</si>
  <si>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</si>
  <si>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</si>
  <si>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</si>
  <si>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</si>
  <si>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</si>
  <si>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</si>
  <si>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</si>
  <si>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</si>
  <si>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</si>
  <si>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</si>
  <si>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</si>
  <si>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</si>
  <si>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</si>
  <si>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</si>
  <si>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</si>
  <si>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</si>
  <si>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</si>
  <si>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</si>
  <si>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</si>
  <si>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</si>
  <si>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</si>
  <si>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</si>
  <si>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</si>
  <si>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</si>
  <si>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</si>
  <si>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</si>
  <si>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</si>
  <si>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</si>
  <si>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</si>
  <si>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</si>
  <si>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</si>
  <si>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</si>
  <si>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</si>
  <si>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</si>
  <si>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</si>
  <si>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</si>
  <si>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</si>
  <si>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</si>
  <si>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</si>
  <si>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</si>
  <si>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</si>
  <si>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</si>
  <si>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</si>
  <si>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</si>
  <si>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</si>
  <si>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</si>
  <si>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</si>
  <si>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</si>
  <si>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</si>
  <si>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</si>
  <si>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</si>
  <si>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</si>
  <si>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</si>
  <si>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</si>
  <si>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</si>
  <si>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</si>
  <si>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</si>
  <si>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</si>
  <si>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</si>
  <si>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</si>
  <si>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</si>
  <si>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</si>
  <si>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</si>
  <si>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</si>
  <si>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</si>
  <si>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</si>
  <si>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</si>
  <si>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</si>
  <si>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</si>
  <si>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</si>
  <si>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</si>
  <si>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</si>
  <si>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</si>
  <si>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</si>
  <si>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</si>
  <si>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</si>
  <si>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</si>
  <si>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</si>
  <si>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</si>
  <si>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</si>
  <si>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</si>
  <si>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</si>
  <si>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</si>
  <si>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</si>
  <si>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</si>
  <si>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</si>
  <si>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</si>
  <si>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</si>
  <si>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</si>
  <si>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</si>
  <si>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</si>
  <si>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</si>
  <si>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</si>
  <si>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</si>
  <si>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</si>
  <si>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</si>
  <si>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</si>
  <si>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</si>
  <si>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</si>
  <si>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</si>
  <si>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</si>
  <si>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</si>
  <si>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</si>
  <si>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</si>
  <si>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</si>
  <si>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</si>
  <si>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</si>
  <si>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</si>
  <si>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</si>
  <si>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</si>
  <si>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</si>
  <si>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</si>
  <si>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</si>
  <si>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</si>
  <si>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</si>
  <si>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</si>
  <si>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</si>
  <si>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</si>
  <si>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</si>
  <si>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</si>
  <si>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</si>
  <si>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</si>
  <si>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</si>
  <si>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</si>
  <si>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</si>
  <si>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</si>
  <si>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</si>
  <si>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</si>
  <si>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</si>
  <si>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</si>
  <si>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</si>
  <si>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</si>
  <si>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</si>
  <si>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</si>
  <si>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</si>
  <si>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</si>
  <si>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</si>
  <si>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</si>
  <si>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</si>
  <si>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</si>
  <si>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</si>
  <si>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</si>
  <si>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</si>
  <si>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</si>
  <si>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</si>
  <si>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</si>
  <si>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</si>
  <si>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</si>
  <si>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</si>
  <si>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</si>
  <si>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</si>
  <si>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</si>
  <si>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</si>
  <si>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</si>
  <si>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</si>
  <si>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</si>
  <si>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</si>
  <si>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</si>
  <si>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</si>
  <si>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</si>
  <si>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</si>
  <si>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</si>
  <si>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</si>
  <si>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</si>
  <si>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</si>
  <si>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</si>
  <si>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</si>
  <si>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</si>
  <si>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</si>
  <si>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</si>
  <si>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</si>
  <si>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</si>
  <si>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</si>
  <si>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</si>
  <si>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</si>
  <si>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</si>
  <si>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</si>
  <si>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</si>
  <si>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</si>
  <si>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</si>
  <si>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</si>
  <si>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</si>
  <si>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</si>
  <si>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</si>
  <si>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</si>
  <si>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</si>
  <si>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</si>
  <si>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</si>
  <si>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</si>
  <si>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</si>
  <si>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</si>
  <si>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</si>
  <si>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</si>
  <si>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</si>
  <si>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</si>
  <si>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</si>
  <si>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</si>
  <si>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</si>
  <si>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</si>
  <si>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</si>
  <si>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</si>
  <si>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</si>
  <si>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</si>
  <si>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</si>
  <si>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</si>
  <si>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</si>
  <si>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</si>
  <si>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</si>
  <si>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</si>
  <si>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</si>
  <si>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</si>
  <si>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</si>
  <si>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</si>
  <si>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</si>
  <si>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</si>
  <si>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</si>
  <si>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</si>
  <si>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</si>
  <si>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</si>
  <si>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</si>
  <si>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</si>
  <si>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</si>
  <si>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</si>
  <si>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</si>
  <si>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</si>
  <si>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</si>
  <si>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</si>
  <si>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</si>
  <si>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</si>
  <si>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</si>
  <si>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</si>
  <si>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</si>
  <si>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</si>
  <si>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</si>
  <si>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</si>
  <si>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</si>
  <si>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</si>
  <si>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</si>
  <si>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</si>
  <si>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</si>
  <si>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</si>
  <si>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</si>
  <si>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</si>
  <si>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</si>
  <si>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</si>
  <si>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</si>
  <si>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</si>
  <si>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</si>
  <si>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</si>
  <si>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</si>
  <si>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</si>
  <si>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</si>
  <si>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</si>
  <si>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</si>
  <si>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</si>
  <si>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</si>
  <si>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</si>
  <si>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</si>
  <si>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</si>
  <si>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</si>
  <si>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</si>
  <si>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</si>
  <si>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</si>
  <si>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</si>
  <si>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</si>
  <si>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</si>
  <si>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</si>
  <si>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</si>
  <si>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</si>
  <si>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</si>
  <si>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</si>
  <si>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</si>
  <si>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</si>
  <si>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</si>
  <si>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</si>
  <si>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</si>
  <si>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</si>
  <si>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</si>
  <si>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</si>
  <si>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</si>
  <si>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</si>
  <si>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</si>
  <si>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</si>
  <si>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</si>
  <si>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</si>
  <si>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</si>
  <si>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</si>
  <si>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</si>
  <si>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</si>
  <si>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</si>
  <si>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</si>
  <si>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</si>
  <si>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</si>
  <si>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</si>
  <si>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</si>
  <si>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</si>
  <si>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</si>
  <si>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</si>
  <si>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</si>
  <si>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</si>
  <si>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</si>
  <si>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</si>
  <si>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</si>
  <si>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</si>
  <si>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</si>
  <si>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</si>
  <si>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</si>
  <si>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</si>
  <si>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</si>
  <si>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</si>
  <si>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</si>
  <si>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</si>
  <si>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</si>
  <si>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</si>
  <si>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</si>
  <si>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</si>
  <si>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</si>
  <si>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</si>
  <si>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</si>
  <si>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</si>
  <si>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</si>
  <si>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</si>
  <si>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</si>
  <si>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</si>
  <si>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</si>
  <si>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</si>
  <si>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</si>
  <si>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</si>
  <si>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</si>
  <si>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</si>
  <si>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</si>
  <si>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</si>
  <si>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</si>
  <si>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</si>
  <si>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</si>
  <si>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</si>
  <si>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</si>
  <si>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</si>
  <si>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</si>
  <si>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</si>
  <si>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</si>
  <si>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</si>
  <si>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</si>
  <si>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</si>
  <si>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</si>
  <si>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</si>
  <si>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</si>
  <si>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</si>
  <si>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</si>
  <si>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</si>
  <si>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</si>
  <si>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</si>
  <si>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</si>
  <si>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</si>
  <si>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</si>
  <si>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</si>
  <si>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</si>
  <si>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</si>
  <si>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</si>
  <si>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</si>
  <si>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</si>
  <si>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</si>
  <si>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</si>
  <si>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</si>
  <si>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</si>
  <si>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</si>
  <si>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</si>
  <si>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</si>
  <si>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</si>
  <si>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</si>
  <si>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</si>
  <si>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</si>
  <si>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</si>
  <si>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</si>
  <si>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</si>
  <si>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</si>
  <si>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</si>
  <si>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</si>
  <si>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</si>
  <si>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</si>
  <si>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</si>
  <si>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</si>
  <si>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</si>
  <si>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</si>
  <si>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</si>
  <si>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</si>
  <si>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</si>
  <si>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</si>
  <si>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</si>
  <si>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</si>
  <si>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</si>
  <si>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</si>
  <si>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</si>
  <si>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</si>
  <si>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</si>
  <si>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</si>
  <si>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</si>
  <si>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</si>
  <si>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</si>
  <si>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</si>
  <si>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</si>
  <si>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</si>
  <si>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</si>
  <si>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</si>
  <si>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</si>
  <si>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</si>
  <si>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</si>
  <si>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</si>
  <si>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</si>
  <si>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</si>
  <si>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</si>
  <si>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</si>
  <si>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</si>
  <si>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</si>
  <si>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</si>
  <si>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</si>
  <si>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</si>
  <si>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</si>
  <si>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</si>
  <si>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</si>
  <si>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</si>
  <si>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</si>
  <si>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</si>
  <si>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</si>
  <si>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</si>
  <si>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</si>
  <si>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</si>
  <si>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</si>
  <si>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</si>
  <si>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</si>
  <si>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</si>
  <si>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</si>
  <si>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</si>
  <si>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</si>
  <si>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</si>
  <si>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</si>
  <si>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</si>
  <si>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</si>
  <si>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</si>
  <si>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</si>
  <si>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</si>
  <si>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</si>
  <si>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</si>
  <si>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</si>
  <si>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</si>
  <si>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</si>
  <si>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</si>
  <si>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</si>
  <si>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</si>
  <si>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</si>
  <si>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</si>
  <si>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</si>
  <si>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</si>
  <si>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</si>
  <si>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</si>
  <si>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</si>
  <si>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</si>
  <si>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</si>
  <si>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</si>
  <si>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</si>
  <si>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</si>
  <si>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</si>
  <si>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</si>
  <si>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</si>
  <si>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</si>
  <si>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</si>
  <si>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</si>
  <si>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</si>
  <si>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</si>
  <si>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</si>
  <si>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</si>
  <si>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</si>
  <si>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</si>
  <si>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</si>
  <si>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</si>
  <si>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</si>
  <si>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</si>
  <si>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</si>
  <si>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</si>
  <si>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</si>
  <si>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</si>
  <si>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</si>
  <si>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</si>
  <si>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</si>
  <si>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</si>
  <si>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</si>
  <si>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</si>
  <si>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</si>
  <si>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</si>
  <si>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</si>
  <si>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</si>
  <si>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</si>
  <si>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</si>
  <si>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</si>
  <si>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</si>
  <si>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</si>
  <si>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</si>
  <si>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</si>
  <si>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</si>
  <si>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</si>
  <si>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</si>
  <si>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</si>
  <si>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</si>
  <si>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</si>
  <si>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</si>
  <si>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</si>
  <si>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</si>
  <si>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</si>
  <si>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</si>
  <si>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</si>
  <si>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</si>
  <si>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</si>
  <si>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</si>
  <si>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</si>
  <si>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</si>
  <si>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</si>
  <si>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</si>
  <si>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</si>
  <si>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</si>
  <si>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</si>
  <si>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</si>
  <si>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</si>
  <si>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</si>
  <si>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</si>
  <si>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</si>
  <si>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</si>
  <si>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</si>
  <si>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</si>
  <si>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</si>
  <si>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</si>
  <si>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</si>
  <si>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</si>
  <si>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</si>
  <si>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</si>
  <si>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</si>
  <si>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</si>
  <si>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</si>
  <si>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</si>
  <si>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</si>
  <si>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</si>
  <si>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</si>
  <si>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</si>
  <si>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</si>
  <si>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</si>
  <si>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</si>
  <si>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</si>
  <si>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</si>
  <si>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</si>
  <si>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</si>
  <si>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</si>
  <si>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</si>
  <si>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</si>
  <si>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</si>
  <si>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</si>
  <si>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</si>
  <si>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</si>
  <si>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</si>
  <si>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</si>
  <si>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</si>
  <si>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</si>
  <si>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</si>
  <si>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</si>
  <si>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</si>
  <si>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</si>
  <si>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</si>
  <si>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</si>
  <si>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</si>
  <si>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</si>
  <si>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</si>
  <si>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</si>
  <si>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</si>
  <si>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</si>
  <si>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</si>
  <si>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</si>
  <si>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</si>
  <si>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</si>
  <si>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</si>
  <si>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</si>
  <si>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</si>
  <si>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</si>
  <si>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</si>
  <si>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</si>
  <si>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</si>
  <si>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</si>
  <si>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</si>
  <si>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</si>
  <si>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</si>
  <si>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</si>
  <si>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</si>
  <si>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</si>
  <si>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</si>
  <si>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</si>
  <si>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</si>
  <si>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</si>
  <si>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</si>
  <si>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</si>
  <si>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</si>
  <si>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</si>
  <si>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</si>
  <si>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</si>
  <si>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</si>
  <si>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</si>
  <si>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</si>
  <si>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</si>
  <si>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</si>
  <si>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</si>
  <si>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</si>
  <si>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</si>
  <si>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</si>
  <si>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</si>
  <si>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</si>
  <si>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</si>
  <si>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</si>
  <si>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</si>
  <si>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</si>
  <si>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</si>
  <si>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</si>
  <si>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</si>
  <si>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</si>
  <si>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</si>
  <si>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</si>
  <si>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</si>
  <si>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</si>
  <si>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</si>
  <si>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</si>
  <si>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</si>
  <si>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</si>
  <si>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</si>
  <si>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</si>
  <si>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</si>
  <si>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</si>
  <si>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</si>
  <si>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</si>
  <si>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</si>
  <si>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</si>
  <si>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</si>
  <si>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</si>
  <si>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</si>
  <si>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</si>
  <si>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</si>
  <si>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</si>
  <si>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</si>
  <si>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</si>
  <si>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</si>
  <si>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</si>
  <si>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</si>
  <si>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</si>
  <si>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</si>
  <si>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</si>
  <si>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</si>
  <si>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</si>
  <si>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</si>
  <si>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</si>
  <si>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</si>
  <si>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</si>
  <si>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</si>
  <si>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</si>
  <si>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</si>
  <si>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</si>
  <si>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</si>
  <si>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</si>
  <si>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</si>
  <si>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</si>
  <si>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</si>
  <si>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</si>
  <si>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</si>
  <si>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</si>
  <si>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</si>
  <si>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</si>
  <si>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</si>
  <si>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</si>
  <si>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</si>
  <si>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</si>
  <si>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</si>
  <si>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</si>
  <si>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</si>
  <si>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</si>
  <si>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</si>
  <si>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</si>
  <si>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</si>
  <si>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</si>
  <si>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</si>
  <si>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</si>
  <si>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</si>
  <si>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</si>
  <si>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</si>
  <si>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</si>
  <si>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</si>
  <si>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</si>
  <si>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</si>
  <si>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</si>
  <si>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</si>
  <si>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</si>
  <si>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</si>
  <si>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</si>
  <si>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</si>
  <si>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</si>
  <si>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</si>
  <si>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</si>
  <si>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</si>
  <si>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</si>
  <si>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</si>
  <si>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</si>
  <si>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</si>
  <si>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</si>
  <si>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</si>
  <si>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</si>
  <si>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</si>
  <si>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</si>
  <si>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</si>
  <si>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</si>
  <si>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</si>
  <si>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</si>
  <si>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</si>
  <si>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</si>
  <si>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</si>
  <si>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</si>
  <si>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</si>
  <si>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</si>
  <si>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</si>
  <si>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</si>
  <si>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</si>
  <si>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</si>
  <si>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</si>
  <si>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</si>
  <si>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</si>
  <si>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</si>
  <si>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</si>
  <si>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</si>
  <si>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</si>
  <si>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</si>
  <si>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</si>
  <si>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</si>
  <si>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</si>
  <si>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</si>
  <si>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</si>
  <si>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</si>
  <si>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</si>
  <si>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</si>
  <si>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</si>
  <si>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</si>
  <si>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</si>
  <si>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</si>
  <si>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</si>
  <si>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</si>
  <si>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</si>
  <si>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</si>
  <si>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</si>
  <si>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</si>
  <si>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</si>
  <si>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</si>
  <si>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</si>
  <si>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</si>
  <si>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</si>
  <si>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</si>
  <si>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</si>
  <si>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</si>
  <si>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</si>
  <si>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</si>
  <si>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</si>
  <si>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</si>
  <si>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</si>
  <si>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</si>
  <si>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</si>
  <si>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</si>
  <si>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</si>
  <si>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</si>
  <si>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</si>
  <si>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</si>
  <si>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</si>
  <si>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</si>
  <si>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</si>
  <si>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</si>
  <si>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</si>
  <si>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</si>
  <si>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</si>
  <si>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</si>
  <si>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</si>
  <si>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</si>
  <si>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</si>
  <si>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</si>
  <si>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</si>
  <si>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</si>
  <si>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</si>
  <si>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</si>
  <si>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</si>
  <si>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</si>
  <si>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</si>
  <si>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</si>
  <si>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</si>
  <si>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</si>
  <si>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</si>
  <si>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</si>
  <si>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</si>
  <si>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</si>
  <si>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</si>
  <si>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</si>
  <si>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</si>
  <si>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</si>
  <si>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</si>
  <si>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</si>
  <si>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</si>
  <si>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</si>
  <si>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</si>
  <si>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</si>
  <si>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</si>
  <si>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</si>
  <si>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</si>
  <si>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</si>
  <si>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</si>
  <si>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</si>
  <si>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</si>
  <si>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</si>
  <si>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</si>
  <si>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</si>
  <si>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</si>
  <si>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</si>
  <si>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</si>
  <si>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</si>
  <si>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</si>
  <si>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</si>
  <si>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</si>
  <si>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</si>
  <si>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</si>
  <si>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</si>
  <si>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</si>
  <si>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</si>
  <si>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</si>
  <si>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</si>
  <si>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</si>
  <si>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</si>
  <si>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</si>
  <si>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</si>
  <si>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</si>
  <si>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</si>
  <si>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</si>
  <si>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</si>
  <si>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</si>
  <si>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</si>
  <si>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</si>
  <si>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</si>
  <si>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</si>
  <si>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</si>
  <si>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</si>
  <si>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</si>
  <si>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</si>
  <si>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</si>
  <si>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</si>
  <si>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</si>
  <si>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</si>
  <si>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</si>
  <si>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</si>
  <si>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</si>
  <si>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</si>
  <si>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</si>
  <si>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</si>
  <si>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</si>
  <si>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</si>
  <si>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</si>
  <si>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</si>
  <si>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</si>
  <si>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</si>
  <si>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</si>
  <si>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</si>
  <si>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</si>
  <si>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</si>
  <si>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</si>
  <si>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</si>
  <si>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</si>
  <si>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</si>
  <si>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</si>
  <si>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</si>
  <si>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</si>
  <si>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</si>
  <si>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</si>
  <si>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</si>
  <si>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</si>
  <si>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</si>
  <si>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</si>
  <si>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</si>
  <si>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</si>
  <si>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</si>
  <si>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</si>
  <si>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</si>
  <si>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</si>
  <si>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</si>
  <si>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</si>
  <si>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</si>
  <si>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</si>
  <si>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</si>
  <si>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</si>
  <si>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</si>
  <si>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</si>
  <si>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</si>
  <si>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</si>
  <si>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</si>
  <si>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</si>
  <si>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</si>
  <si>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</si>
  <si>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</si>
  <si>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</si>
  <si>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</si>
  <si>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</si>
  <si>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</si>
  <si>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</si>
  <si>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</si>
  <si>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</si>
  <si>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</si>
  <si>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</si>
  <si>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</si>
  <si>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</si>
  <si>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</si>
  <si>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</si>
  <si>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</si>
  <si>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</si>
  <si>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</si>
  <si>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</si>
  <si>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</si>
  <si>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</si>
  <si>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</si>
  <si>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</si>
  <si>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</si>
  <si>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</si>
  <si>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</si>
  <si>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</si>
  <si>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</si>
  <si>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</si>
  <si>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</si>
  <si>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</si>
  <si>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</si>
  <si>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</si>
  <si>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</si>
  <si>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</si>
  <si>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</si>
  <si>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</si>
  <si>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</si>
  <si>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</si>
  <si>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</si>
  <si>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</si>
  <si>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</si>
  <si>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</si>
  <si>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</si>
  <si>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</si>
  <si>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</si>
  <si>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</si>
  <si>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</si>
  <si>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</si>
  <si>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</si>
  <si>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</si>
  <si>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</si>
  <si>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</si>
  <si>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</si>
  <si>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</si>
  <si>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</si>
  <si>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</si>
  <si>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</si>
  <si>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</si>
  <si>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</si>
  <si>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</si>
  <si>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</si>
  <si>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</si>
  <si>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</si>
  <si>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</si>
  <si>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</si>
  <si>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</si>
  <si>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</si>
  <si>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</si>
  <si>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</si>
  <si>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</si>
  <si>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</si>
  <si>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</si>
  <si>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</si>
  <si>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</si>
  <si>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</si>
  <si>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</si>
  <si>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</si>
  <si>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</si>
  <si>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</si>
  <si>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</si>
  <si>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</si>
  <si>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</si>
  <si>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</si>
  <si>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</si>
  <si>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</si>
  <si>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</si>
  <si>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</si>
  <si>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</si>
  <si>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</si>
  <si>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</si>
  <si>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</si>
  <si>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</si>
  <si>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</si>
  <si>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</si>
  <si>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</si>
  <si>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</si>
  <si>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</si>
  <si>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</si>
  <si>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</si>
  <si>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</si>
  <si>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</si>
  <si>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</si>
  <si>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</si>
  <si>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</si>
  <si>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</si>
  <si>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</si>
  <si>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</si>
  <si>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</si>
  <si>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</si>
  <si>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</si>
  <si>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</si>
  <si>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</si>
  <si>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</si>
  <si>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</si>
  <si>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</si>
  <si>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</si>
  <si>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</si>
  <si>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</si>
  <si>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</si>
  <si>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</si>
  <si>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</si>
  <si>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</si>
  <si>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</si>
  <si>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</si>
  <si>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</si>
  <si>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</si>
  <si>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</si>
  <si>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</si>
  <si>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</si>
  <si>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</si>
  <si>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</si>
  <si>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</si>
  <si>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</si>
  <si>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</si>
  <si>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</si>
  <si>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</si>
  <si>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</si>
  <si>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</si>
  <si>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</si>
  <si>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</si>
  <si>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</si>
  <si>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</si>
  <si>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</si>
  <si>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</si>
  <si>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</si>
  <si>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</si>
  <si>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</si>
  <si>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</si>
  <si>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</si>
  <si>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</si>
  <si>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</si>
  <si>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</si>
  <si>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</si>
  <si>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</si>
  <si>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</si>
  <si>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</si>
  <si>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</si>
  <si>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</si>
  <si>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</si>
  <si>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</si>
  <si>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</si>
  <si>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</si>
  <si>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</si>
  <si>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</si>
  <si>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</si>
  <si>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</si>
  <si>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</si>
  <si>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</si>
  <si>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</si>
  <si>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</si>
  <si>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</si>
  <si>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</si>
  <si>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</si>
  <si>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</si>
  <si>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</si>
  <si>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</si>
  <si>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</si>
  <si>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</si>
  <si>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</si>
  <si>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</si>
  <si>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</si>
  <si>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</si>
  <si>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</si>
  <si>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</si>
  <si>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</si>
  <si>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</si>
  <si>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</si>
  <si>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</si>
  <si>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</si>
  <si>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</si>
  <si>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</si>
  <si>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</si>
  <si>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</si>
  <si>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</si>
  <si>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</si>
  <si>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</si>
  <si>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</si>
  <si>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</si>
  <si>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</si>
  <si>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</si>
  <si>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</si>
  <si>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</si>
  <si>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</si>
  <si>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</si>
  <si>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</si>
  <si>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</si>
  <si>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</si>
  <si>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</si>
  <si>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</si>
  <si>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</si>
  <si>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</si>
  <si>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</si>
  <si>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</si>
  <si>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</si>
  <si>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</si>
  <si>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</si>
  <si>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</si>
  <si>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</si>
  <si>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</si>
  <si>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</si>
  <si>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</si>
  <si>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</si>
  <si>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</si>
  <si>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</si>
  <si>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</si>
  <si>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</si>
  <si>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</si>
  <si>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</si>
  <si>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</si>
  <si>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</si>
  <si>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</si>
  <si>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</si>
  <si>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</si>
  <si>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</si>
  <si>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</si>
  <si>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</si>
  <si>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</si>
  <si>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</si>
  <si>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</si>
  <si>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</si>
  <si>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</si>
  <si>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</si>
  <si>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</si>
  <si>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</si>
  <si>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</si>
  <si>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</si>
  <si>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</si>
  <si>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</si>
  <si>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</si>
  <si>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</si>
  <si>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</si>
  <si>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</si>
  <si>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</si>
  <si>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</si>
  <si>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</si>
  <si>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</si>
  <si>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</si>
  <si>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</si>
  <si>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</si>
  <si>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</si>
  <si>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</si>
  <si>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</si>
  <si>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</si>
  <si>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</si>
  <si>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</si>
  <si>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</si>
  <si>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</si>
  <si>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</si>
  <si>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</si>
  <si>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</si>
  <si>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</si>
  <si>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</si>
  <si>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</si>
  <si>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</si>
  <si>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</si>
  <si>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</si>
  <si>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</si>
  <si>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</si>
  <si>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</si>
  <si>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</si>
  <si>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</si>
  <si>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</si>
  <si>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</si>
  <si>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</si>
  <si>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</si>
  <si>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</si>
  <si>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</si>
  <si>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</si>
  <si>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</si>
  <si>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</si>
  <si>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</si>
  <si>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</si>
  <si>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</si>
  <si>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</si>
  <si>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</si>
  <si>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</si>
  <si>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</si>
  <si>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</si>
  <si>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</si>
  <si>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</si>
  <si>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</si>
  <si>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</si>
  <si>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</si>
  <si>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</si>
  <si>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</si>
  <si>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</si>
  <si>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</si>
  <si>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</si>
  <si>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</si>
  <si>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</si>
  <si>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</si>
  <si>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</si>
  <si>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</si>
  <si>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</si>
  <si>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</si>
  <si>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</si>
  <si>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</si>
  <si>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</si>
  <si>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</si>
  <si>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</si>
  <si>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</si>
  <si>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</si>
  <si>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</si>
  <si>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</si>
  <si>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</si>
  <si>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</si>
  <si>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</si>
  <si>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</si>
  <si>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</si>
  <si>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</si>
  <si>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</si>
  <si>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</si>
  <si>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</si>
  <si>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</si>
  <si>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</si>
  <si>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</si>
  <si>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</si>
  <si>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</si>
  <si>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</si>
  <si>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</si>
  <si>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</si>
  <si>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</si>
  <si>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</si>
  <si>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</si>
  <si>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</si>
  <si>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</si>
  <si>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</si>
  <si>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</si>
  <si>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</si>
  <si>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</si>
  <si>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</si>
  <si>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</si>
  <si>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</si>
  <si>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</si>
  <si>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</si>
  <si>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</si>
  <si>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</si>
  <si>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</si>
  <si>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</si>
  <si>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</si>
  <si>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</si>
  <si>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</si>
  <si>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</si>
  <si>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</si>
  <si>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</si>
  <si>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</si>
  <si>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</si>
  <si>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</si>
  <si>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</si>
  <si>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</si>
  <si>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</si>
  <si>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</si>
  <si>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</si>
  <si>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</si>
  <si>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</si>
  <si>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</si>
  <si>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</si>
  <si>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</si>
  <si>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</si>
  <si>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</si>
  <si>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</si>
  <si>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</si>
  <si>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</si>
  <si>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</si>
  <si>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</si>
  <si>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</si>
  <si>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</si>
  <si>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</si>
  <si>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</si>
  <si>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</si>
  <si>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</si>
  <si>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</si>
  <si>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</si>
  <si>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</si>
  <si>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</si>
  <si>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</si>
  <si>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</si>
  <si>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</si>
  <si>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</si>
  <si>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</si>
  <si>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</si>
  <si>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</si>
  <si>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</si>
  <si>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</si>
  <si>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</si>
  <si>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</si>
  <si>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</si>
  <si>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</si>
  <si>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</si>
  <si>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</si>
  <si>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</si>
  <si>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</si>
  <si>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</si>
  <si>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</si>
  <si>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</si>
  <si>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</si>
  <si>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</si>
  <si>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</si>
  <si>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</si>
  <si>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</si>
  <si>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</si>
  <si>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</si>
  <si>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</si>
  <si>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</si>
  <si>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</si>
  <si>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</si>
  <si>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</si>
  <si>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</si>
  <si>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</si>
  <si>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</si>
  <si>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</si>
  <si>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</si>
  <si>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</si>
  <si>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</si>
  <si>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</si>
  <si>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</si>
  <si>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</si>
  <si>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</si>
  <si>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</si>
  <si>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</si>
  <si>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</si>
  <si>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</si>
  <si>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</si>
  <si>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</si>
  <si>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</si>
  <si>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</si>
  <si>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</si>
  <si>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</si>
  <si>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</si>
  <si>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</si>
  <si>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</si>
  <si>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</si>
  <si>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</si>
  <si>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</si>
  <si>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</si>
  <si>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</si>
  <si>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</si>
  <si>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</si>
  <si>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</si>
  <si>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</si>
  <si>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</si>
  <si>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</si>
  <si>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</si>
  <si>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</si>
  <si>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</si>
  <si>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</si>
  <si>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</si>
  <si>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</si>
  <si>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</si>
  <si>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</si>
  <si>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</si>
  <si>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</si>
  <si>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</si>
  <si>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</si>
  <si>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</si>
  <si>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</si>
  <si>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</si>
  <si>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</si>
  <si>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</si>
  <si>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</si>
  <si>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</si>
  <si>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</si>
  <si>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</si>
  <si>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</si>
  <si>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</si>
  <si>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</si>
  <si>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</si>
  <si>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</si>
  <si>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</si>
  <si>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</si>
  <si>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</si>
  <si>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</si>
  <si>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</si>
  <si>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</si>
  <si>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</si>
  <si>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</si>
  <si>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</si>
  <si>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</si>
  <si>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</si>
  <si>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</si>
  <si>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</si>
  <si>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</si>
  <si>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</si>
  <si>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</si>
  <si>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</si>
  <si>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</si>
  <si>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</si>
  <si>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</si>
  <si>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</si>
  <si>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</si>
  <si>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</si>
  <si>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</si>
  <si>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</si>
  <si>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</si>
  <si>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</si>
  <si>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</si>
  <si>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</si>
  <si>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</si>
  <si>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</si>
  <si>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</si>
  <si>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</si>
  <si>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</si>
  <si>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</si>
  <si>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</si>
  <si>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</si>
  <si>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</si>
  <si>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</si>
  <si>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</si>
  <si>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</si>
  <si>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</si>
  <si>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</si>
  <si>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</si>
  <si>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</si>
  <si>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</si>
  <si>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</si>
  <si>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</si>
  <si>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</si>
  <si>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</si>
  <si>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</si>
  <si>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</si>
  <si>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</si>
  <si>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</si>
  <si>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</si>
  <si>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</si>
  <si>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</si>
  <si>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</si>
  <si>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</si>
  <si>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</si>
  <si>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</si>
  <si>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</si>
  <si>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</si>
  <si>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</si>
  <si>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</si>
  <si>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</si>
  <si>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</si>
  <si>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</si>
  <si>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</si>
  <si>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</si>
  <si>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</si>
  <si>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</si>
  <si>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</si>
  <si>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</si>
  <si>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</si>
  <si>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</si>
  <si>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</si>
  <si>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</si>
  <si>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</si>
  <si>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</si>
  <si>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</si>
  <si>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</si>
  <si>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</si>
  <si>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</si>
  <si>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</si>
  <si>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</si>
  <si>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</si>
  <si>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</si>
  <si>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</si>
  <si>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</si>
  <si>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</si>
  <si>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</si>
  <si>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</si>
  <si>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</si>
  <si>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</si>
  <si>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</si>
  <si>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</si>
  <si>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</si>
  <si>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</si>
  <si>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</si>
  <si>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</si>
  <si>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</si>
  <si>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</si>
  <si>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</si>
  <si>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</si>
  <si>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</si>
  <si>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</si>
  <si>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</si>
  <si>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</si>
  <si>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</si>
  <si>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</si>
  <si>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</si>
  <si>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</si>
  <si>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</si>
  <si>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</si>
  <si>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</si>
  <si>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</si>
  <si>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</si>
  <si>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</si>
  <si>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</si>
  <si>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</si>
  <si>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</si>
  <si>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</si>
  <si>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</si>
  <si>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</si>
  <si>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</si>
  <si>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</si>
  <si>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</si>
  <si>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</si>
  <si>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</si>
  <si>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</si>
  <si>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</si>
  <si>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</si>
  <si>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</si>
  <si>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</si>
  <si>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</si>
  <si>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</si>
  <si>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</si>
  <si>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</si>
  <si>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</si>
  <si>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</si>
  <si>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</si>
  <si>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</si>
  <si>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</si>
  <si>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</si>
  <si>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</si>
  <si>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</si>
  <si>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</si>
  <si>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</si>
  <si>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</si>
  <si>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</si>
  <si>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</si>
  <si>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</si>
  <si>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</si>
  <si>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</si>
  <si>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</si>
  <si>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</si>
  <si>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</si>
  <si>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</si>
  <si>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</si>
  <si>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</si>
  <si>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</si>
  <si>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</si>
  <si>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</si>
  <si>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</si>
  <si>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</si>
  <si>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</si>
  <si>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</si>
  <si>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</si>
  <si>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</si>
  <si>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</si>
  <si>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</si>
  <si>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</si>
  <si>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</si>
  <si>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</si>
  <si>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</si>
  <si>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</si>
  <si>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</si>
  <si>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</si>
  <si>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</si>
  <si>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</si>
  <si>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</si>
  <si>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</si>
  <si>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</si>
  <si>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</si>
  <si>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</si>
  <si>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</si>
  <si>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</si>
  <si>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</si>
  <si>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</si>
  <si>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</si>
  <si>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</si>
  <si>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</si>
  <si>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</si>
  <si>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</si>
  <si>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</si>
  <si>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</si>
  <si>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</si>
  <si>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</si>
  <si>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</si>
  <si>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</si>
  <si>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</si>
  <si>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</si>
  <si>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</si>
  <si>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</si>
  <si>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</si>
  <si>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</si>
  <si>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</si>
  <si>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</si>
  <si>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</si>
  <si>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</si>
  <si>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</si>
  <si>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</si>
  <si>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</si>
  <si>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</si>
  <si>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</si>
  <si>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</si>
  <si>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</si>
  <si>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</si>
  <si>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</si>
  <si>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</si>
  <si>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</si>
  <si>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</si>
  <si>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</si>
  <si>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</si>
  <si>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</si>
  <si>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</si>
  <si>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</si>
  <si>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</si>
  <si>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</si>
  <si>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</si>
  <si>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</si>
  <si>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</si>
  <si>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</si>
  <si>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</si>
  <si>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</si>
  <si>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</si>
  <si>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</si>
  <si>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</si>
  <si>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</si>
  <si>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</si>
  <si>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</si>
  <si>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</si>
  <si>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</si>
  <si>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</si>
  <si>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</si>
  <si>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</si>
  <si>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</si>
  <si>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</si>
  <si>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</si>
  <si>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</si>
  <si>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</si>
  <si>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</si>
  <si>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</si>
  <si>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</si>
  <si>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</si>
  <si>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</si>
  <si>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</si>
  <si>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</si>
  <si>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</si>
  <si>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</si>
  <si>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</si>
  <si>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</si>
  <si>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</si>
  <si>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</si>
  <si>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</si>
  <si>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</si>
  <si>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</si>
  <si>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</si>
  <si>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</si>
  <si>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</si>
  <si>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</si>
  <si>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</si>
  <si>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</si>
  <si>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</si>
  <si>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</si>
  <si>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</si>
  <si>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</si>
  <si>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</si>
  <si>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</si>
  <si>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</si>
  <si>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</si>
  <si>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</si>
  <si>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</si>
  <si>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</si>
  <si>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</si>
  <si>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</si>
  <si>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</si>
  <si>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</si>
  <si>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</si>
  <si>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</si>
  <si>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</si>
  <si>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</si>
  <si>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</si>
  <si>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</si>
  <si>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</si>
  <si>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</si>
  <si>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</si>
  <si>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</si>
  <si>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</si>
  <si>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</si>
  <si>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</si>
  <si>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</si>
  <si>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</si>
  <si>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</si>
  <si>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</si>
  <si>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</si>
  <si>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</si>
  <si>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</si>
  <si>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</si>
  <si>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</si>
  <si>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</si>
  <si>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</si>
  <si>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</si>
  <si>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</si>
  <si>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</si>
  <si>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</si>
  <si>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</si>
  <si>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</si>
  <si>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</si>
  <si>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</si>
  <si>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</si>
  <si>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</si>
  <si>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</si>
  <si>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</si>
  <si>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</si>
  <si>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</si>
  <si>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</si>
  <si>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</si>
  <si>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</si>
  <si>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</si>
  <si>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</si>
  <si>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</si>
  <si>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</si>
  <si>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</si>
  <si>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</si>
  <si>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</si>
  <si>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</si>
  <si>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</si>
  <si>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</si>
  <si>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</si>
  <si>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</si>
  <si>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</si>
  <si>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</si>
  <si>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</si>
  <si>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</si>
  <si>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</si>
  <si>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</si>
  <si>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</si>
  <si>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</si>
  <si>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</si>
  <si>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</si>
  <si>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</si>
  <si>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</si>
  <si>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</si>
  <si>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</si>
  <si>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</si>
  <si>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</si>
  <si>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</si>
  <si>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</si>
  <si>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</si>
  <si>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</si>
  <si>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</si>
  <si>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</si>
  <si>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</si>
  <si>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</si>
  <si>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</si>
  <si>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</si>
  <si>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</si>
  <si>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</si>
  <si>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</si>
  <si>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</si>
  <si>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</si>
  <si>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</si>
  <si>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</si>
  <si>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</si>
  <si>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</si>
  <si>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</si>
  <si>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</si>
  <si>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</si>
  <si>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</si>
  <si>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</si>
  <si>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</si>
  <si>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</si>
  <si>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</si>
  <si>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</si>
  <si>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</si>
  <si>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</si>
  <si>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</si>
  <si>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</si>
  <si>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</si>
  <si>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</si>
  <si>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</si>
  <si>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</si>
  <si>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</si>
  <si>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</si>
  <si>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</si>
  <si>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</si>
  <si>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</si>
  <si>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</si>
  <si>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</si>
  <si>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</si>
  <si>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</si>
  <si>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</si>
  <si>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</si>
  <si>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</si>
  <si>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</si>
  <si>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</si>
  <si>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</si>
  <si>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</si>
  <si>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</si>
  <si>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</si>
  <si>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</si>
  <si>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</si>
  <si>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</si>
  <si>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</si>
  <si>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</si>
  <si>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</si>
  <si>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</si>
  <si>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</si>
  <si>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</si>
  <si>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</si>
  <si>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</si>
  <si>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</si>
  <si>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</si>
  <si>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</si>
  <si>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</si>
  <si>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</si>
  <si>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</si>
  <si>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</si>
  <si>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</si>
  <si>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</si>
  <si>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</si>
  <si>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</si>
  <si>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</si>
  <si>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</si>
  <si>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</si>
  <si>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</si>
  <si>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</si>
  <si>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</si>
  <si>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</si>
  <si>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</si>
  <si>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</si>
  <si>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</si>
  <si>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</si>
  <si>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</si>
  <si>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</si>
  <si>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</si>
  <si>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</si>
  <si>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</si>
  <si>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</si>
  <si>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</si>
  <si>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</si>
  <si>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</si>
  <si>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</si>
  <si>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</si>
  <si>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</si>
  <si>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</si>
  <si>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</si>
  <si>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</si>
  <si>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</si>
  <si>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</si>
  <si>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</si>
  <si>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</si>
  <si>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</si>
  <si>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</si>
  <si>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</si>
  <si>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</si>
  <si>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</si>
  <si>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</si>
  <si>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</si>
  <si>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</si>
  <si>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</si>
  <si>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</si>
  <si>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</si>
  <si>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</si>
  <si>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</si>
  <si>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</si>
  <si>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</si>
  <si>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</si>
  <si>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</si>
  <si>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</si>
  <si>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</si>
  <si>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</si>
  <si>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</si>
  <si>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</si>
  <si>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</si>
  <si>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</si>
  <si>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</si>
  <si>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</si>
  <si>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</si>
  <si>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</si>
  <si>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</si>
  <si>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</si>
  <si>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</si>
  <si>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</si>
  <si>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</si>
  <si>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</si>
  <si>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</si>
  <si>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</si>
  <si>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</si>
  <si>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</si>
  <si>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</si>
  <si>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</si>
  <si>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</si>
  <si>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</si>
  <si>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</si>
  <si>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</si>
  <si>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</si>
  <si>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</si>
  <si>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</si>
  <si>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</si>
  <si>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</si>
  <si>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</si>
  <si>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</si>
  <si>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</si>
  <si>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</si>
  <si>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</si>
  <si>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</si>
  <si>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</si>
  <si>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</si>
  <si>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</si>
  <si>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</si>
  <si>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</si>
  <si>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</si>
  <si>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</si>
  <si>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</si>
  <si>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</si>
  <si>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</si>
  <si>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</si>
  <si>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</si>
  <si>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</si>
  <si>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</si>
  <si>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</si>
  <si>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</si>
  <si>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</si>
  <si>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</si>
  <si>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</si>
  <si>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</si>
  <si>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</si>
  <si>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</si>
  <si>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</si>
  <si>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</si>
  <si>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</si>
  <si>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</si>
  <si>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</si>
  <si>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</si>
  <si>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</si>
  <si>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</si>
  <si>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</si>
  <si>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</si>
  <si>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</si>
  <si>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</si>
  <si>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</si>
  <si>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</si>
  <si>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</si>
  <si>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</si>
  <si>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</si>
  <si>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</si>
  <si>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</si>
  <si>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</si>
  <si>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</si>
  <si>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</si>
  <si>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</si>
  <si>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</si>
  <si>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</si>
  <si>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</si>
  <si>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</si>
  <si>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</si>
  <si>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</si>
  <si>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</si>
  <si>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</si>
  <si>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</si>
  <si>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</si>
  <si>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</si>
  <si>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</si>
  <si>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</si>
  <si>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</si>
  <si>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</si>
  <si>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</si>
  <si>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</si>
  <si>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</si>
  <si>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</si>
  <si>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</si>
  <si>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</si>
  <si>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</si>
  <si>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</si>
  <si>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</si>
  <si>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</si>
  <si>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</si>
  <si>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</si>
  <si>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</si>
  <si>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</si>
  <si>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</si>
  <si>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</si>
  <si>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</si>
  <si>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</si>
  <si>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</si>
  <si>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</si>
  <si>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</si>
  <si>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</si>
  <si>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</si>
  <si>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</si>
  <si>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</si>
  <si>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</si>
  <si>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</si>
  <si>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</si>
  <si>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</si>
  <si>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</si>
  <si>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</si>
  <si>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</si>
  <si>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</si>
  <si>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</si>
  <si>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</si>
  <si>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</si>
  <si>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</si>
  <si>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</si>
  <si>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</si>
  <si>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</si>
  <si>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</si>
  <si>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</si>
  <si>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</si>
  <si>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</si>
  <si>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</si>
  <si>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</si>
  <si>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</si>
  <si>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</si>
  <si>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</si>
  <si>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</si>
  <si>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</si>
  <si>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</si>
  <si>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</si>
  <si>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</si>
  <si>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</si>
  <si>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</si>
  <si>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</si>
  <si>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</si>
  <si>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</si>
  <si>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</si>
  <si>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</si>
  <si>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</si>
  <si>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</si>
  <si>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</si>
  <si>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</si>
  <si>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</si>
  <si>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</si>
  <si>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</si>
  <si>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</si>
  <si>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</si>
  <si>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</si>
  <si>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</si>
  <si>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</si>
  <si>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</si>
  <si>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</si>
  <si>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</si>
  <si>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</si>
  <si>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</si>
  <si>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</si>
  <si>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</si>
  <si>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</si>
  <si>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</si>
  <si>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</si>
  <si>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</si>
  <si>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</si>
  <si>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</si>
  <si>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</si>
  <si>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</si>
  <si>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</si>
  <si>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</si>
  <si>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</si>
  <si>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</si>
  <si>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</si>
  <si>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</si>
  <si>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</si>
  <si>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</si>
  <si>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</si>
  <si>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</si>
  <si>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</si>
  <si>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</si>
  <si>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</si>
  <si>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</si>
  <si>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</si>
  <si>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</si>
  <si>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</si>
  <si>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</si>
  <si>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</si>
  <si>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</si>
  <si>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</si>
  <si>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</si>
  <si>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</si>
  <si>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</si>
  <si>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</si>
  <si>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</si>
  <si>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</si>
  <si>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</si>
  <si>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</si>
  <si>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</si>
  <si>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</si>
  <si>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</si>
  <si>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</si>
  <si>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</si>
  <si>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</si>
  <si>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</si>
  <si>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</si>
  <si>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</si>
  <si>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</si>
  <si>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</si>
  <si>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</si>
  <si>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</si>
  <si>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</si>
  <si>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</si>
  <si>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</si>
  <si>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</si>
  <si>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</si>
  <si>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</si>
  <si>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</si>
  <si>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</si>
  <si>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</si>
  <si>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</si>
  <si>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</si>
  <si>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</si>
  <si>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</si>
  <si>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</si>
  <si>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</si>
  <si>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</si>
  <si>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</si>
  <si>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</si>
  <si>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</si>
  <si>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</si>
  <si>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</si>
  <si>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</si>
  <si>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</si>
  <si>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</si>
  <si>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</si>
  <si>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</si>
  <si>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</si>
  <si>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</si>
  <si>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</si>
  <si>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</si>
  <si>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</si>
  <si>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</si>
  <si>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</si>
  <si>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</si>
  <si>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</si>
  <si>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</si>
  <si>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</si>
  <si>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</si>
  <si>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</si>
  <si>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</si>
  <si>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</si>
  <si>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</si>
  <si>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</si>
  <si>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</si>
  <si>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</si>
  <si>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</si>
  <si>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</si>
  <si>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</si>
  <si>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</si>
  <si>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</si>
  <si>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</si>
  <si>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</si>
  <si>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</si>
  <si>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</si>
  <si>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</si>
  <si>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</si>
  <si>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</si>
  <si>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</si>
  <si>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</si>
  <si>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</si>
  <si>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</si>
  <si>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</si>
  <si>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</si>
  <si>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</si>
  <si>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</si>
  <si>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</si>
  <si>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</si>
  <si>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</si>
  <si>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</si>
  <si>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</si>
  <si>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</si>
  <si>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</si>
  <si>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</si>
  <si>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</si>
  <si>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</si>
  <si>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</si>
  <si>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</si>
  <si>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</si>
  <si>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</si>
  <si>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</si>
  <si>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</si>
  <si>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</si>
  <si>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</si>
  <si>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</si>
  <si>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</si>
  <si>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</si>
  <si>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</si>
  <si>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</si>
  <si>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</si>
  <si>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</si>
  <si>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</si>
  <si>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</si>
  <si>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</si>
  <si>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</si>
  <si>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</si>
  <si>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</si>
  <si>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</si>
  <si>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</si>
  <si>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</si>
  <si>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</si>
  <si>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</si>
  <si>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</si>
  <si>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</si>
  <si>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</si>
  <si>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</si>
  <si>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</si>
  <si>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</si>
  <si>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</si>
  <si>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</si>
  <si>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</si>
  <si>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</si>
  <si>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</si>
  <si>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</si>
  <si>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</si>
  <si>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</si>
  <si>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</si>
  <si>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</si>
  <si>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</si>
  <si>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</si>
  <si>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</si>
  <si>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</si>
  <si>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</si>
  <si>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</si>
  <si>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</si>
  <si>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</si>
  <si>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</si>
  <si>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</si>
  <si>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</si>
  <si>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</si>
  <si>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</si>
  <si>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</si>
  <si>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</si>
  <si>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</si>
  <si>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</si>
  <si>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</si>
  <si>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</si>
  <si>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</si>
  <si>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</si>
  <si>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</si>
  <si>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</si>
  <si>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</si>
  <si>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</si>
  <si>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</si>
  <si>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</si>
  <si>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</si>
  <si>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</si>
  <si>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</si>
  <si>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</si>
  <si>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</si>
  <si>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</si>
  <si>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</si>
  <si>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</si>
  <si>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</si>
  <si>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</si>
  <si>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</si>
  <si>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</si>
  <si>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</si>
  <si>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</si>
  <si>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</si>
  <si>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</si>
  <si>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</si>
  <si>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</si>
  <si>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</si>
  <si>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</si>
  <si>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</si>
  <si>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</si>
  <si>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</si>
  <si>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</si>
  <si>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</si>
  <si>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</si>
  <si>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</si>
  <si>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</si>
  <si>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</si>
  <si>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</si>
  <si>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</si>
  <si>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</si>
  <si>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</si>
  <si>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</si>
  <si>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</si>
  <si>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</si>
  <si>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</si>
  <si>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</si>
  <si>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</si>
  <si>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</si>
  <si>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</si>
  <si>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</si>
  <si>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</si>
  <si>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</si>
  <si>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</si>
  <si>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</si>
  <si>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</si>
  <si>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</si>
  <si>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</si>
  <si>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</si>
  <si>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</si>
  <si>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</si>
  <si>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</si>
  <si>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</si>
  <si>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</si>
  <si>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</si>
  <si>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</si>
  <si>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</si>
  <si>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</si>
  <si>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</si>
  <si>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</si>
  <si>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</si>
  <si>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</si>
  <si>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</si>
  <si>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</si>
  <si>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</si>
  <si>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</si>
  <si>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</si>
  <si>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</si>
  <si>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</si>
  <si>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</si>
  <si>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</si>
  <si>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</si>
  <si>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</si>
  <si>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</si>
  <si>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</si>
  <si>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</si>
  <si>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</si>
  <si>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</si>
  <si>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</si>
  <si>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</si>
  <si>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</si>
  <si>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</si>
  <si>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</si>
  <si>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</si>
  <si>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</si>
  <si>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</si>
  <si>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</si>
  <si>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</si>
  <si>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</si>
  <si>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</si>
  <si>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</si>
  <si>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</si>
  <si>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</si>
  <si>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</si>
  <si>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</si>
  <si>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</si>
  <si>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</si>
  <si>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</si>
  <si>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</si>
  <si>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</si>
  <si>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</si>
  <si>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</si>
  <si>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</si>
  <si>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</si>
  <si>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</si>
  <si>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</si>
  <si>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</si>
  <si>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</si>
  <si>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</si>
  <si>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</si>
  <si>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</si>
  <si>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</si>
  <si>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</si>
  <si>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</si>
  <si>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</si>
  <si>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</si>
  <si>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</si>
  <si>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</si>
  <si>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</si>
  <si>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</si>
  <si>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</si>
  <si>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</si>
  <si>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</si>
  <si>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</si>
  <si>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</si>
  <si>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</si>
  <si>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</si>
  <si>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</si>
  <si>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</si>
  <si>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</si>
  <si>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</si>
  <si>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</si>
  <si>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</si>
  <si>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</si>
  <si>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</si>
  <si>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</si>
  <si>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</si>
  <si>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</si>
  <si>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</si>
  <si>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</si>
  <si>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</si>
  <si>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</si>
  <si>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</si>
  <si>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</si>
  <si>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</si>
  <si>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</si>
  <si>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</si>
  <si>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</si>
  <si>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</si>
  <si>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</si>
  <si>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</si>
  <si>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</si>
  <si>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</si>
  <si>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</si>
  <si>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</si>
  <si>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</si>
  <si>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</si>
  <si>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</si>
  <si>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</si>
  <si>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</si>
  <si>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</si>
  <si>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</si>
  <si>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</si>
  <si>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</si>
  <si>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</si>
  <si>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</si>
  <si>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</si>
  <si>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</si>
  <si>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</si>
  <si>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</si>
  <si>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</si>
  <si>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</si>
  <si>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</si>
  <si>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</si>
  <si>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</si>
  <si>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</si>
  <si>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</si>
  <si>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</si>
  <si>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</si>
  <si>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</si>
  <si>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</si>
  <si>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</si>
  <si>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</si>
  <si>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</si>
  <si>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</si>
  <si>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</si>
  <si>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</si>
  <si>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</si>
  <si>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</si>
  <si>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</si>
  <si>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</si>
  <si>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</si>
  <si>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</si>
  <si>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</si>
  <si>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</si>
  <si>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</si>
  <si>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</si>
  <si>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</si>
  <si>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</si>
  <si>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</si>
  <si>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</si>
  <si>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</si>
  <si>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</si>
  <si>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</si>
  <si>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</si>
  <si>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</si>
  <si>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</si>
  <si>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</si>
  <si>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</si>
  <si>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</si>
  <si>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</si>
  <si>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</si>
  <si>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</si>
  <si>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</si>
  <si>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</si>
  <si>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</si>
  <si>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</si>
  <si>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</si>
  <si>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</si>
  <si>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</si>
  <si>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</si>
  <si>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</si>
  <si>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</si>
  <si>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</si>
  <si>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</si>
  <si>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</si>
  <si>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</si>
  <si>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</si>
  <si>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</si>
  <si>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</si>
  <si>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</si>
  <si>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</si>
  <si>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</si>
  <si>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</si>
  <si>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</si>
  <si>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</si>
  <si>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</si>
  <si>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</si>
  <si>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</si>
  <si>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</si>
  <si>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</si>
  <si>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</si>
  <si>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</si>
  <si>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</si>
  <si>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</si>
  <si>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</si>
  <si>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</si>
  <si>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</si>
  <si>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</si>
  <si>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</si>
  <si>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</si>
  <si>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</si>
  <si>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</si>
  <si>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</si>
  <si>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</si>
  <si>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</si>
  <si>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</si>
  <si>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</si>
  <si>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</si>
  <si>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</si>
  <si>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</si>
  <si>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</si>
  <si>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</si>
  <si>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</si>
  <si>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</si>
  <si>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</si>
  <si>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</si>
  <si>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</si>
  <si>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</si>
  <si>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</si>
  <si>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</si>
  <si>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</si>
  <si>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</si>
  <si>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</si>
  <si>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</si>
  <si>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</si>
  <si>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</si>
  <si>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</si>
  <si>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</si>
  <si>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</si>
  <si>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</si>
  <si>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</si>
  <si>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</si>
  <si>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</si>
  <si>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</si>
  <si>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</si>
  <si>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</si>
  <si>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</si>
  <si>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</si>
  <si>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</si>
  <si>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</si>
  <si>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</si>
  <si>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</si>
  <si>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</si>
  <si>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</si>
  <si>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</si>
  <si>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</si>
  <si>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</si>
  <si>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</si>
  <si>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</si>
  <si>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</si>
  <si>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</si>
  <si>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</si>
  <si>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</si>
  <si>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</si>
  <si>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</si>
  <si>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</si>
  <si>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</si>
  <si>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</si>
  <si>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</si>
  <si>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</si>
  <si>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</si>
  <si>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</si>
  <si>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</si>
  <si>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</si>
  <si>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</si>
  <si>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</si>
  <si>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</si>
  <si>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</si>
  <si>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</si>
  <si>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</si>
  <si>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</si>
  <si>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</si>
  <si>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</si>
  <si>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</si>
  <si>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</si>
  <si>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</si>
  <si>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</si>
  <si>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</si>
  <si>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</si>
  <si>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</si>
  <si>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</si>
  <si>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</si>
  <si>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</si>
  <si>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</si>
  <si>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</si>
  <si>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</si>
  <si>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</si>
  <si>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</si>
  <si>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</si>
  <si>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</si>
  <si>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</si>
  <si>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</si>
  <si>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</si>
  <si>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</si>
  <si>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</si>
  <si>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</si>
  <si>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</si>
  <si>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</si>
  <si>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</si>
  <si>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</si>
  <si>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</si>
  <si>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</si>
  <si>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</si>
  <si>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</si>
  <si>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</si>
  <si>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</si>
  <si>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</si>
  <si>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</si>
  <si>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</si>
  <si>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</si>
  <si>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</si>
  <si>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</si>
  <si>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</si>
  <si>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</si>
  <si>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</si>
  <si>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</si>
  <si>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</si>
  <si>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</si>
  <si>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</si>
  <si>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</si>
  <si>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</si>
  <si>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</si>
  <si>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</si>
  <si>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</si>
  <si>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</si>
  <si>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</si>
  <si>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</si>
  <si>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</si>
  <si>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</si>
  <si>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</si>
  <si>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</si>
  <si>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</si>
  <si>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</si>
  <si>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</si>
  <si>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</si>
  <si>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</si>
  <si>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</si>
  <si>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</si>
  <si>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</si>
  <si>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</si>
  <si>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</si>
  <si>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</si>
  <si>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</si>
  <si>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</si>
  <si>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</si>
  <si>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</si>
  <si>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</si>
  <si>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</si>
  <si>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</si>
  <si>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</si>
  <si>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</si>
  <si>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</si>
  <si>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</si>
  <si>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</si>
  <si>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</si>
  <si>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</si>
  <si>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</si>
  <si>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</si>
  <si>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</si>
  <si>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</si>
  <si>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</si>
  <si>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</si>
  <si>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</si>
  <si>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</si>
  <si>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</si>
  <si>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</si>
  <si>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</si>
  <si>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</si>
  <si>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</si>
  <si>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</si>
  <si>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</si>
  <si>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</si>
  <si>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</si>
  <si>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</si>
  <si>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</si>
  <si>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</si>
  <si>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</si>
  <si>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</si>
  <si>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</si>
  <si>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</si>
  <si>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</si>
  <si>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</si>
  <si>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</si>
  <si>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</si>
  <si>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</si>
  <si>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</si>
  <si>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</si>
  <si>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</si>
  <si>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</si>
  <si>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</si>
  <si>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</si>
  <si>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</si>
  <si>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</si>
  <si>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</si>
  <si>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</si>
  <si>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</si>
  <si>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</si>
  <si>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</si>
  <si>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</si>
  <si>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</si>
  <si>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</si>
  <si>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</si>
  <si>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</si>
  <si>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</si>
  <si>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</si>
  <si>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</si>
  <si>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</si>
  <si>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</si>
  <si>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</si>
  <si>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</si>
  <si>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</si>
  <si>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</si>
  <si>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</si>
  <si>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</si>
  <si>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</si>
  <si>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</si>
  <si>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</si>
  <si>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</si>
  <si>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</si>
  <si>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</si>
  <si>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</si>
  <si>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</si>
  <si>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</si>
  <si>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</si>
  <si>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</si>
  <si>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</si>
  <si>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</si>
  <si>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</si>
  <si>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</si>
  <si>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</si>
  <si>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</si>
  <si>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</si>
  <si>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</si>
  <si>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</si>
  <si>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</si>
  <si>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</si>
  <si>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</si>
  <si>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</si>
  <si>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</si>
  <si>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</si>
  <si>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</si>
  <si>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</si>
  <si>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</si>
  <si>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</si>
  <si>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</si>
  <si>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</si>
  <si>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</si>
  <si>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</si>
  <si>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</si>
  <si>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</si>
  <si>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</si>
  <si>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</si>
  <si>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</si>
  <si>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</si>
  <si>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</si>
  <si>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</si>
  <si>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</si>
  <si>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</si>
  <si>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</si>
  <si>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</si>
  <si>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</si>
  <si>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</si>
  <si>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</si>
  <si>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</si>
  <si>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</si>
  <si>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</si>
  <si>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</si>
  <si>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</si>
  <si>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</si>
  <si>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</si>
  <si>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</si>
  <si>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</si>
  <si>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</si>
  <si>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</si>
  <si>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</si>
  <si>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</si>
  <si>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</si>
  <si>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</si>
  <si>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</si>
  <si>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</si>
  <si>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</si>
  <si>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</si>
  <si>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</si>
  <si>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</si>
  <si>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</si>
  <si>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</si>
  <si>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</si>
  <si>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</si>
  <si>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</si>
  <si>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</si>
  <si>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</si>
  <si>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</si>
  <si>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</si>
  <si>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</si>
  <si>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</si>
  <si>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</si>
  <si>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</si>
  <si>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</si>
  <si>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</si>
  <si>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</si>
  <si>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</si>
  <si>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</si>
  <si>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</si>
  <si>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</si>
  <si>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</si>
  <si>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</si>
  <si>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</si>
  <si>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</si>
  <si>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</si>
  <si>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</si>
  <si>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</si>
  <si>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</si>
  <si>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</si>
  <si>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</si>
  <si>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</si>
  <si>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</si>
  <si>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</si>
  <si>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</si>
  <si>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</si>
  <si>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</si>
  <si>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</si>
  <si>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</si>
  <si>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</si>
  <si>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</si>
  <si>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</si>
  <si>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</si>
  <si>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</si>
  <si>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</si>
  <si>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</si>
  <si>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</si>
  <si>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</si>
  <si>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</si>
  <si>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</si>
  <si>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</si>
  <si>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</si>
  <si>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</si>
  <si>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</si>
  <si>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</si>
  <si>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</si>
  <si>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</si>
  <si>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</si>
  <si>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</si>
  <si>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</si>
  <si>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</si>
  <si>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</si>
  <si>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</si>
  <si>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</si>
  <si>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</si>
  <si>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</si>
  <si>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</si>
  <si>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</si>
  <si>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</si>
  <si>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</si>
  <si>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</si>
  <si>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</si>
  <si>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</si>
  <si>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</si>
  <si>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</si>
  <si>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</si>
  <si>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</si>
  <si>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</si>
  <si>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</si>
  <si>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</si>
  <si>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</si>
  <si>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</si>
  <si>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</si>
  <si>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</si>
  <si>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</si>
  <si>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</si>
  <si>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</si>
  <si>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</si>
  <si>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</si>
  <si>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</si>
  <si>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</si>
  <si>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</si>
  <si>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</si>
  <si>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</si>
  <si>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</si>
  <si>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</si>
  <si>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</si>
  <si>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</si>
  <si>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</si>
  <si>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</si>
  <si>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</si>
  <si>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</si>
  <si>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</si>
  <si>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</si>
  <si>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</si>
  <si>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</si>
  <si>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</si>
  <si>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</si>
  <si>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</si>
  <si>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</si>
  <si>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</si>
  <si>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</si>
  <si>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</si>
  <si>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</si>
  <si>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</si>
  <si>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</si>
  <si>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</si>
  <si>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</si>
  <si>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</si>
  <si>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</si>
  <si>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</si>
  <si>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</si>
  <si>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</si>
  <si>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</si>
  <si>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</si>
  <si>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</si>
  <si>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</si>
  <si>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</si>
  <si>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</si>
  <si>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</si>
  <si>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</si>
  <si>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</si>
  <si>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</si>
  <si>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</si>
  <si>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</si>
  <si>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</si>
  <si>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</si>
  <si>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</si>
  <si>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</si>
  <si>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</si>
  <si>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</si>
  <si>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</si>
  <si>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</si>
  <si>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</si>
  <si>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</si>
  <si>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</si>
  <si>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</si>
  <si>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</si>
  <si>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</si>
  <si>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</si>
  <si>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</si>
  <si>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</si>
  <si>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</si>
  <si>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</si>
  <si>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</si>
  <si>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</si>
  <si>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</si>
  <si>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</si>
  <si>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</si>
  <si>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</si>
  <si>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</si>
  <si>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</si>
  <si>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</si>
  <si>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</si>
  <si>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</si>
  <si>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</si>
  <si>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</si>
  <si>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</si>
  <si>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</si>
  <si>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</si>
  <si>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</si>
  <si>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</si>
  <si>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</si>
  <si>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</si>
  <si>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</si>
  <si>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</si>
  <si>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</si>
  <si>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</si>
  <si>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</si>
  <si>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</si>
  <si>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</si>
  <si>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</si>
  <si>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</si>
  <si>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</si>
  <si>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</si>
  <si>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</si>
  <si>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</si>
  <si>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</si>
  <si>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</si>
  <si>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</si>
  <si>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</si>
  <si>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</si>
  <si>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</si>
  <si>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</si>
  <si>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</si>
  <si>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</si>
  <si>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</si>
  <si>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</si>
  <si>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</si>
  <si>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</si>
  <si>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</si>
  <si>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</si>
  <si>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</si>
  <si>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</si>
  <si>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</si>
  <si>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</si>
  <si>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</si>
  <si>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</si>
  <si>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</si>
  <si>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</si>
  <si>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</si>
  <si>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</si>
  <si>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</si>
  <si>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</si>
  <si>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</si>
  <si>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</si>
  <si>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</si>
  <si>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</si>
  <si>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</si>
  <si>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</si>
  <si>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</si>
  <si>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</si>
  <si>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</si>
  <si>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</si>
  <si>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</si>
  <si>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</si>
  <si>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</si>
  <si>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</si>
  <si>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</si>
  <si>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</si>
  <si>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</si>
  <si>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</si>
  <si>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</si>
  <si>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</si>
  <si>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</si>
  <si>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</si>
  <si>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</si>
  <si>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</si>
  <si>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</si>
  <si>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</si>
  <si>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</si>
  <si>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</si>
  <si>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</si>
  <si>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</si>
  <si>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</si>
  <si>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</si>
  <si>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</si>
  <si>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</si>
  <si>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</si>
  <si>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</si>
  <si>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</si>
  <si>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</si>
  <si>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</si>
  <si>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</si>
  <si>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</si>
  <si>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</si>
  <si>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</si>
  <si>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</si>
  <si>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</si>
  <si>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</si>
  <si>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</si>
  <si>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</si>
  <si>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</si>
  <si>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</si>
  <si>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</si>
  <si>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</si>
  <si>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</si>
  <si>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</si>
  <si>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</si>
  <si>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</si>
  <si>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</si>
  <si>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</si>
  <si>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</si>
  <si>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</si>
  <si>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</si>
  <si>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</si>
  <si>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</si>
  <si>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</si>
  <si>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</si>
  <si>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</si>
  <si>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</si>
  <si>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</si>
  <si>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</si>
  <si>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</si>
  <si>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</si>
  <si>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</si>
  <si>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</si>
  <si>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</si>
  <si>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</si>
  <si>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</si>
  <si>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</si>
  <si>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</si>
  <si>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</si>
  <si>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</si>
  <si>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</si>
  <si>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</si>
  <si>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</si>
  <si>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</si>
  <si>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</si>
  <si>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</si>
  <si>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</si>
  <si>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</si>
  <si>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</si>
  <si>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</si>
  <si>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</si>
  <si>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</si>
  <si>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</si>
  <si>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</si>
  <si>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</si>
  <si>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</si>
  <si>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</si>
  <si>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</si>
  <si>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</si>
  <si>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</si>
  <si>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</si>
  <si>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</si>
  <si>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</si>
  <si>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</si>
  <si>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</si>
  <si>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</si>
  <si>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</si>
  <si>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</si>
  <si>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</si>
  <si>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</si>
  <si>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</si>
  <si>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</si>
  <si>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</si>
  <si>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</si>
  <si>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</si>
  <si>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</si>
  <si>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</si>
  <si>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</si>
  <si>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</si>
  <si>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</si>
  <si>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</si>
  <si>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</si>
  <si>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</si>
  <si>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</si>
  <si>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</si>
  <si>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</si>
  <si>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</si>
  <si>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</si>
  <si>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</si>
  <si>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</si>
  <si>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</si>
  <si>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</si>
  <si>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</si>
  <si>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</si>
  <si>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</si>
  <si>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</si>
  <si>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</si>
  <si>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</si>
  <si>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</si>
  <si>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</si>
  <si>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</si>
  <si>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</si>
  <si>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</si>
  <si>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</si>
  <si>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</si>
  <si>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</si>
  <si>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</si>
  <si>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</si>
  <si>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</si>
  <si>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</si>
  <si>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</si>
  <si>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</si>
  <si>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</si>
  <si>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</si>
  <si>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</si>
  <si>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</si>
  <si>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</si>
  <si>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</si>
  <si>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</si>
  <si>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</si>
  <si>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</si>
  <si>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</si>
  <si>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</si>
  <si>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</si>
  <si>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</si>
  <si>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</si>
  <si>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</si>
  <si>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</si>
  <si>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</si>
  <si>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</si>
  <si>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</si>
  <si>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</si>
  <si>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</si>
  <si>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</si>
  <si>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</si>
  <si>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</si>
  <si>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</si>
  <si>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</si>
  <si>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</si>
  <si>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</si>
  <si>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</si>
  <si>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</si>
  <si>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</si>
  <si>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</si>
  <si>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</si>
  <si>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</si>
  <si>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</si>
  <si>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</si>
  <si>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</si>
  <si>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</si>
  <si>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</si>
  <si>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</si>
  <si>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</si>
  <si>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</si>
  <si>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</si>
  <si>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</si>
  <si>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</si>
  <si>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</si>
  <si>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</si>
  <si>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</si>
  <si>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</si>
  <si>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</si>
  <si>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</si>
  <si>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</si>
  <si>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</si>
  <si>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</si>
  <si>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</si>
  <si>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</si>
  <si>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</si>
  <si>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</si>
  <si>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</si>
  <si>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</si>
  <si>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</si>
  <si>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</si>
  <si>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</si>
  <si>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</si>
  <si>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</si>
  <si>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</si>
  <si>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</si>
  <si>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</si>
  <si>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</si>
  <si>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</si>
  <si>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</si>
  <si>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</si>
  <si>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</si>
  <si>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</si>
  <si>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</si>
  <si>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</si>
  <si>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</si>
  <si>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</si>
  <si>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</si>
  <si>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</si>
  <si>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</si>
  <si>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</si>
  <si>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</si>
  <si>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</si>
  <si>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</si>
  <si>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</si>
  <si>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</si>
  <si>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</si>
  <si>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</si>
  <si>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</si>
  <si>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</si>
  <si>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</si>
  <si>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</si>
  <si>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</si>
  <si>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</si>
  <si>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</si>
  <si>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</si>
  <si>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</si>
  <si>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</si>
  <si>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</si>
  <si>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</si>
  <si>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</si>
  <si>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</si>
  <si>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</si>
  <si>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</si>
  <si>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</si>
  <si>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</si>
  <si>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</si>
  <si>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</si>
  <si>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</si>
  <si>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</si>
  <si>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</si>
  <si>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</si>
  <si>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</si>
  <si>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</si>
  <si>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</si>
  <si>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</si>
  <si>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</si>
  <si>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</si>
  <si>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</si>
  <si>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</si>
  <si>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</si>
  <si>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</si>
  <si>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</si>
  <si>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</si>
  <si>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</si>
  <si>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</si>
  <si>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</si>
  <si>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</si>
  <si>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</si>
  <si>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</si>
  <si>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</si>
  <si>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</si>
  <si>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</si>
  <si>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</si>
  <si>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</si>
  <si>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</si>
  <si>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</si>
  <si>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</si>
  <si>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</si>
  <si>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</si>
  <si>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</si>
  <si>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</si>
  <si>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</si>
  <si>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</si>
  <si>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</si>
  <si>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</si>
  <si>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</si>
  <si>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</si>
  <si>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</si>
  <si>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</si>
  <si>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</si>
  <si>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</si>
  <si>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</si>
  <si>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</si>
  <si>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</si>
  <si>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</si>
  <si>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</si>
  <si>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</si>
  <si>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</si>
  <si>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</si>
  <si>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</si>
  <si>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</si>
  <si>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</si>
  <si>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</si>
  <si>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</si>
  <si>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</si>
  <si>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</si>
  <si>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</si>
  <si>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</si>
  <si>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</si>
  <si>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</si>
  <si>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</si>
  <si>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</si>
  <si>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</si>
  <si>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</si>
  <si>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</si>
  <si>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</si>
  <si>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</si>
  <si>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</si>
  <si>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</si>
  <si>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</si>
  <si>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</si>
  <si>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</si>
  <si>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</si>
  <si>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</si>
  <si>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</si>
  <si>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</si>
  <si>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</si>
  <si>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</si>
  <si>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</si>
  <si>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</si>
  <si>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</si>
  <si>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</si>
  <si>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</si>
  <si>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</si>
  <si>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</si>
  <si>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</si>
  <si>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</si>
  <si>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</si>
  <si>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</si>
  <si>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</si>
  <si>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</si>
  <si>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</si>
  <si>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</si>
  <si>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</si>
  <si>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</si>
  <si>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</si>
  <si>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</si>
  <si>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</si>
  <si>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</si>
  <si>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</si>
  <si>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</si>
  <si>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</si>
  <si>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</si>
  <si>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</si>
  <si>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</si>
  <si>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</si>
  <si>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</si>
  <si>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</si>
  <si>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</si>
  <si>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</si>
  <si>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</si>
  <si>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</si>
  <si>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</si>
  <si>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</si>
  <si>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</si>
  <si>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</si>
  <si>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</si>
  <si>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</si>
  <si>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</si>
  <si>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</si>
  <si>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</si>
  <si>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</si>
  <si>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</si>
  <si>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</si>
  <si>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</si>
  <si>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</si>
  <si>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</si>
  <si>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</si>
  <si>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</si>
  <si>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</si>
  <si>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</si>
  <si>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</si>
  <si>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</si>
  <si>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</si>
  <si>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</si>
  <si>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</si>
  <si>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</si>
  <si>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</si>
  <si>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</si>
  <si>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</si>
  <si>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</si>
  <si>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</si>
  <si>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</si>
  <si>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</si>
  <si>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</si>
  <si>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</si>
  <si>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</si>
  <si>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</si>
  <si>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</si>
  <si>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</si>
  <si>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</si>
  <si>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</si>
  <si>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</si>
  <si>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</si>
  <si>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</si>
  <si>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</si>
  <si>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</si>
  <si>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</si>
  <si>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</si>
  <si>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</si>
  <si>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</si>
  <si>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</si>
  <si>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</si>
  <si>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</si>
  <si>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</si>
  <si>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</si>
  <si>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</si>
  <si>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</si>
  <si>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</si>
  <si>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</si>
  <si>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</si>
  <si>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</si>
  <si>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</si>
  <si>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</si>
  <si>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</si>
  <si>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</si>
  <si>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</si>
  <si>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</si>
  <si>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</si>
  <si>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</si>
  <si>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</si>
  <si>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</si>
  <si>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</si>
  <si>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</si>
  <si>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</si>
  <si>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</si>
  <si>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</si>
  <si>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</si>
  <si>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</si>
  <si>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</si>
  <si>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</si>
  <si>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</si>
  <si>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</si>
  <si>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</si>
  <si>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</si>
  <si>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</si>
  <si>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</si>
  <si>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</si>
  <si>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</si>
  <si>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</si>
  <si>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</si>
  <si>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</si>
  <si>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</si>
  <si>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</si>
  <si>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</si>
  <si>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</si>
  <si>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</si>
  <si>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</si>
  <si>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</si>
  <si>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</si>
  <si>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</si>
  <si>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</si>
  <si>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</si>
  <si>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</si>
  <si>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</si>
  <si>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</si>
  <si>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</si>
  <si>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</si>
  <si>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</si>
  <si>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</si>
  <si>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</si>
  <si>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</si>
  <si>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</si>
  <si>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</si>
  <si>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</si>
  <si>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</si>
  <si>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</si>
  <si>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</si>
  <si>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</si>
  <si>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</si>
  <si>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</si>
  <si>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</si>
  <si>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</si>
  <si>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</si>
  <si>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</si>
  <si>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</si>
  <si>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</si>
  <si>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</si>
  <si>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</si>
  <si>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</si>
  <si>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</si>
  <si>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</si>
  <si>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</si>
  <si>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</si>
  <si>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</si>
  <si>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</si>
  <si>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</si>
  <si>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</si>
  <si>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</si>
  <si>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</si>
  <si>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</si>
  <si>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</si>
  <si>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</si>
  <si>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</si>
  <si>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</si>
  <si>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</si>
  <si>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</si>
  <si>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</si>
  <si>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</si>
  <si>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</si>
  <si>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</si>
  <si>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</si>
  <si>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</si>
  <si>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</si>
  <si>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</si>
  <si>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</si>
  <si>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</si>
  <si>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</si>
  <si>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</si>
  <si>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</si>
  <si>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</si>
  <si>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</si>
  <si>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</si>
  <si>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</si>
  <si>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</si>
  <si>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</si>
  <si>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</si>
  <si>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</si>
  <si>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</si>
  <si>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</si>
  <si>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</si>
  <si>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</si>
  <si>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</si>
  <si>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</si>
  <si>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</si>
  <si>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</si>
  <si>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</si>
  <si>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</si>
  <si>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</si>
  <si>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</si>
  <si>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</si>
  <si>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</si>
  <si>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</si>
  <si>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</si>
  <si>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</si>
  <si>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</si>
  <si>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</si>
  <si>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</si>
  <si>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</si>
  <si>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</si>
  <si>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</si>
  <si>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</si>
  <si>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</si>
  <si>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</si>
  <si>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</si>
  <si>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</si>
  <si>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</si>
  <si>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</si>
  <si>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</si>
  <si>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</si>
  <si>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</si>
  <si>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</si>
  <si>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</si>
  <si>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</si>
  <si>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</si>
  <si>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</si>
  <si>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</si>
  <si>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</si>
  <si>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</si>
  <si>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</si>
  <si>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</si>
  <si>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</si>
  <si>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</si>
  <si>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</si>
  <si>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</si>
  <si>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</si>
  <si>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</si>
  <si>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</si>
  <si>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</si>
  <si>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</si>
  <si>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</si>
  <si>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</si>
  <si>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</si>
  <si>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</si>
  <si>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</si>
  <si>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</si>
  <si>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</si>
  <si>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</si>
  <si>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</si>
  <si>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</si>
  <si>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</si>
  <si>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</si>
  <si>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</si>
  <si>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</si>
  <si>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</si>
  <si>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</si>
  <si>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</si>
  <si>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</si>
  <si>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</si>
  <si>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</si>
  <si>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</si>
  <si>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</si>
  <si>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</si>
  <si>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</si>
  <si>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</si>
  <si>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</si>
  <si>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</si>
  <si>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</si>
  <si>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</si>
  <si>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</si>
  <si>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</si>
  <si>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</si>
  <si>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</si>
  <si>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</si>
  <si>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</si>
  <si>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</si>
  <si>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</si>
  <si>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</si>
  <si>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</si>
  <si>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</si>
  <si>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</si>
  <si>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</si>
  <si>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</si>
  <si>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</si>
  <si>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</si>
  <si>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</si>
  <si>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</si>
  <si>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</si>
  <si>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</si>
  <si>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</si>
  <si>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</si>
  <si>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</si>
  <si>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</si>
  <si>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</si>
  <si>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</si>
  <si>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</si>
  <si>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</si>
  <si>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</si>
  <si>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</si>
  <si>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</si>
  <si>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</si>
  <si>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</si>
  <si>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</si>
  <si>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</si>
  <si>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</si>
  <si>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</si>
  <si>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</si>
  <si>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</si>
  <si>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</si>
  <si>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</si>
  <si>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</si>
  <si>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</si>
  <si>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</si>
  <si>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</si>
  <si>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</si>
  <si>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</si>
  <si>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</si>
  <si>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</si>
  <si>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</si>
  <si>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</si>
  <si>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</si>
  <si>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</si>
  <si>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</si>
  <si>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</si>
  <si>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</si>
  <si>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</si>
  <si>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</si>
  <si>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</si>
  <si>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</si>
  <si>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</si>
  <si>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</si>
  <si>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</si>
  <si>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</si>
  <si>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</si>
  <si>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</si>
  <si>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</si>
  <si>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</si>
  <si>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</si>
  <si>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</si>
  <si>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</si>
  <si>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</si>
  <si>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</si>
  <si>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</si>
  <si>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</si>
  <si>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</si>
  <si>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</si>
  <si>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</si>
  <si>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</si>
  <si>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</si>
  <si>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</si>
  <si>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</si>
  <si>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</si>
  <si>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</si>
  <si>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</si>
  <si>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</si>
  <si>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</si>
  <si>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</si>
  <si>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</si>
  <si>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</si>
  <si>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</si>
  <si>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</si>
  <si>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</si>
  <si>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</si>
  <si>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</si>
  <si>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</si>
  <si>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</si>
  <si>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</si>
  <si>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</si>
  <si>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</si>
  <si>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</si>
  <si>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</si>
  <si>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</si>
  <si>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</si>
  <si>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</si>
  <si>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</si>
  <si>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</si>
  <si>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</si>
  <si>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</si>
  <si>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</si>
  <si>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</si>
  <si>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</si>
  <si>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</si>
  <si>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</si>
  <si>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</si>
  <si>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</si>
  <si>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</si>
  <si>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</si>
  <si>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</si>
  <si>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</si>
  <si>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</si>
  <si>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</si>
  <si>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</si>
  <si>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</si>
  <si>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</si>
  <si>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</si>
  <si>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</si>
  <si>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</si>
  <si>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</si>
  <si>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</si>
  <si>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</si>
  <si>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</si>
  <si>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</si>
  <si>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</si>
  <si>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</si>
  <si>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</si>
  <si>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</si>
  <si>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</si>
  <si>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</si>
  <si>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</si>
  <si>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</si>
  <si>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</si>
  <si>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</si>
  <si>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</si>
  <si>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</si>
  <si>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</si>
  <si>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</si>
  <si>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</si>
  <si>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</si>
  <si>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</si>
  <si>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</si>
  <si>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</si>
  <si>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</si>
  <si>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</si>
  <si>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</si>
  <si>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</si>
  <si>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</si>
  <si>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</si>
  <si>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</si>
  <si>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</si>
  <si>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</si>
  <si>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</si>
  <si>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</si>
  <si>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</si>
  <si>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</si>
  <si>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</si>
  <si>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</si>
  <si>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</si>
  <si>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</si>
  <si>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</si>
  <si>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</si>
  <si>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</si>
  <si>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</si>
  <si>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</si>
  <si>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</si>
  <si>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</si>
  <si>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</si>
  <si>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</si>
  <si>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</si>
  <si>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</si>
  <si>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</si>
  <si>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</si>
  <si>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</si>
  <si>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</si>
  <si>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</si>
  <si>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</si>
  <si>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</si>
  <si>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</si>
  <si>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</si>
  <si>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</si>
  <si>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</si>
  <si>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</si>
  <si>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</si>
  <si>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</si>
  <si>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</si>
  <si>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</si>
  <si>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</si>
  <si>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</si>
  <si>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</si>
  <si>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</si>
  <si>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</si>
  <si>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</si>
  <si>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</si>
  <si>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</si>
  <si>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</si>
  <si>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</si>
  <si>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</si>
  <si>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</si>
  <si>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</si>
  <si>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</si>
  <si>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</si>
  <si>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</si>
  <si>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</si>
  <si>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</si>
  <si>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</si>
  <si>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</si>
  <si>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</si>
  <si>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</si>
  <si>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</si>
  <si>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</si>
  <si>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</si>
  <si>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</si>
  <si>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</si>
  <si>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</si>
  <si>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</si>
  <si>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</si>
  <si>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</si>
  <si>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</si>
  <si>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</si>
  <si>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</si>
  <si>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</si>
  <si>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</si>
  <si>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</si>
  <si>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</si>
  <si>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</si>
  <si>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</si>
  <si>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</si>
  <si>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</si>
  <si>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</si>
  <si>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</si>
  <si>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</si>
  <si>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</si>
  <si>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</si>
  <si>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</si>
  <si>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</si>
  <si>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</si>
  <si>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</si>
  <si>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</si>
  <si>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</si>
  <si>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</si>
  <si>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</si>
  <si>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</si>
  <si>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</si>
  <si>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</si>
  <si>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</si>
  <si>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</si>
  <si>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</si>
  <si>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</si>
  <si>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</si>
  <si>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</si>
  <si>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</si>
  <si>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</si>
  <si>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</si>
  <si>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</si>
  <si>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</si>
  <si>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</si>
  <si>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</si>
  <si>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</si>
  <si>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</si>
  <si>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</si>
  <si>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</si>
  <si>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</si>
  <si>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</si>
  <si>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</si>
  <si>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</si>
  <si>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</si>
  <si>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</si>
  <si>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</si>
  <si>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</si>
  <si>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</si>
  <si>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</si>
  <si>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</si>
  <si>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</si>
  <si>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</si>
  <si>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</si>
  <si>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</si>
  <si>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</si>
  <si>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</si>
  <si>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</si>
  <si>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</si>
  <si>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</si>
  <si>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</si>
  <si>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</si>
  <si>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</si>
  <si>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</si>
  <si>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</si>
  <si>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</si>
  <si>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</si>
  <si>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</si>
  <si>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</si>
  <si>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</si>
  <si>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</si>
  <si>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</si>
  <si>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</si>
  <si>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</si>
  <si>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</si>
  <si>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</si>
  <si>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</si>
  <si>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</si>
  <si>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</si>
  <si>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</si>
  <si>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</si>
  <si>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</si>
  <si>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</si>
  <si>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</si>
  <si>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</si>
  <si>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</si>
  <si>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</si>
  <si>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</si>
  <si>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</si>
  <si>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</si>
  <si>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</si>
  <si>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</si>
  <si>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</si>
  <si>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</si>
  <si>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</si>
  <si>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</si>
  <si>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</si>
  <si>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</si>
  <si>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</si>
  <si>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</si>
  <si>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</si>
  <si>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</si>
  <si>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</si>
  <si>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</si>
  <si>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</si>
  <si>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</si>
  <si>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</si>
  <si>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</si>
  <si>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</si>
  <si>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</si>
  <si>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</si>
  <si>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</si>
  <si>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</si>
  <si>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</si>
  <si>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</si>
  <si>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</si>
  <si>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</si>
  <si>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</si>
  <si>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</si>
  <si>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</si>
  <si>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</si>
  <si>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</si>
  <si>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</si>
  <si>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</si>
  <si>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</si>
  <si>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</si>
  <si>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</si>
  <si>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</si>
  <si>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</si>
  <si>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</si>
  <si>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</si>
  <si>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</si>
  <si>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</si>
  <si>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</si>
  <si>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</si>
  <si>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</si>
  <si>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</si>
  <si>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</si>
  <si>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</si>
  <si>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</si>
  <si>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</si>
  <si>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</si>
  <si>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</si>
  <si>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</si>
  <si>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</si>
  <si>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</si>
  <si>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</si>
  <si>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</si>
  <si>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</si>
  <si>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</si>
  <si>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</si>
  <si>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</si>
  <si>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</si>
  <si>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</si>
  <si>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</si>
  <si>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</si>
  <si>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</si>
  <si>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</si>
  <si>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</si>
  <si>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</si>
  <si>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</si>
  <si>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</si>
  <si>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</si>
  <si>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</si>
  <si>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</si>
  <si>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</si>
  <si>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</si>
  <si>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</si>
  <si>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</si>
  <si>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</si>
  <si>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</si>
  <si>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</si>
  <si>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</si>
  <si>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</si>
  <si>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</si>
  <si>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</si>
  <si>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</si>
  <si>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</si>
  <si>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</si>
  <si>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</si>
  <si>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</si>
  <si>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</si>
  <si>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</si>
  <si>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</si>
  <si>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</si>
  <si>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</si>
  <si>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</si>
  <si>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</si>
  <si>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</si>
  <si>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</si>
  <si>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</si>
  <si>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</si>
  <si>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</si>
  <si>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</si>
  <si>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</si>
  <si>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</si>
  <si>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</si>
  <si>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</si>
  <si>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</si>
  <si>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</si>
  <si>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</si>
  <si>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</si>
  <si>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</si>
  <si>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</si>
  <si>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</si>
  <si>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</si>
  <si>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</si>
  <si>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</si>
  <si>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</si>
  <si>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</si>
  <si>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</si>
  <si>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</si>
  <si>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</si>
  <si>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</si>
  <si>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</si>
  <si>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</si>
  <si>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</si>
  <si>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</si>
  <si>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</si>
  <si>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</si>
  <si>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</si>
  <si>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</si>
  <si>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</si>
  <si>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</si>
  <si>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</si>
  <si>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</si>
  <si>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</si>
  <si>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</si>
  <si>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</si>
  <si>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</si>
  <si>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</si>
  <si>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</si>
  <si>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</si>
  <si>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</si>
  <si>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</si>
  <si>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</si>
  <si>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</si>
  <si>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</si>
  <si>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</si>
  <si>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</si>
  <si>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</si>
  <si>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</si>
  <si>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</si>
  <si>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</si>
  <si>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</si>
  <si>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</si>
  <si>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</si>
  <si>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</si>
  <si>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</si>
  <si>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</si>
  <si>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</si>
  <si>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</si>
  <si>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</si>
  <si>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</si>
  <si>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</si>
  <si>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</si>
  <si>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</si>
  <si>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</si>
  <si>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</si>
  <si>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</si>
  <si>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</si>
  <si>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</si>
  <si>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</si>
  <si>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</si>
  <si>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</si>
  <si>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</si>
  <si>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</si>
  <si>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</si>
  <si>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</si>
  <si>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</si>
  <si>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</si>
  <si>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</si>
  <si>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</si>
  <si>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</si>
  <si>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</si>
  <si>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</si>
  <si>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</si>
  <si>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</si>
  <si>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</si>
  <si>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</si>
  <si>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</si>
  <si>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</si>
  <si>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</si>
  <si>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</si>
  <si>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</si>
  <si>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</si>
  <si>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</si>
  <si>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</si>
  <si>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</si>
  <si>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</si>
  <si>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</si>
  <si>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</si>
  <si>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</si>
  <si>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</si>
  <si>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</si>
  <si>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</si>
  <si>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</si>
  <si>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</si>
  <si>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</si>
  <si>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</si>
  <si>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</si>
  <si>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</si>
  <si>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</si>
  <si>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</si>
  <si>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</si>
  <si>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</si>
  <si>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</si>
  <si>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</si>
  <si>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</si>
  <si>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</si>
  <si>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</si>
  <si>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</si>
  <si>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</si>
  <si>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</si>
  <si>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</si>
  <si>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</si>
  <si>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</si>
  <si>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</si>
  <si>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</si>
  <si>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</si>
  <si>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</si>
  <si>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</si>
  <si>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</si>
  <si>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</si>
  <si>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</si>
  <si>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</si>
  <si>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</si>
  <si>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</si>
  <si>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</si>
  <si>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</si>
  <si>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</si>
  <si>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</si>
  <si>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</si>
  <si>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</si>
  <si>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</si>
  <si>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</si>
  <si>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</si>
  <si>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</si>
  <si>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</si>
  <si>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</si>
  <si>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</si>
  <si>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</si>
  <si>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</si>
  <si>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</si>
  <si>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</si>
  <si>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</si>
  <si>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</si>
  <si>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</si>
  <si>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</si>
  <si>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</si>
  <si>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</si>
  <si>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</si>
  <si>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</si>
  <si>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</si>
  <si>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</si>
  <si>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</si>
  <si>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</si>
  <si>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</si>
  <si>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</si>
  <si>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</si>
  <si>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</si>
  <si>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</si>
  <si>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</si>
  <si>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</si>
  <si>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</si>
  <si>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</si>
  <si>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</si>
  <si>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</si>
  <si>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</si>
  <si>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</si>
  <si>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</si>
  <si>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</si>
  <si>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</si>
  <si>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</si>
  <si>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</si>
  <si>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</si>
  <si>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</si>
  <si>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</si>
  <si>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</si>
  <si>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</si>
  <si>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</si>
  <si>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</si>
  <si>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</si>
  <si>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</si>
  <si>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</si>
  <si>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</si>
  <si>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</si>
  <si>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</si>
  <si>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</si>
  <si>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</si>
  <si>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</si>
  <si>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</si>
  <si>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</si>
  <si>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</si>
  <si>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</si>
  <si>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</si>
  <si>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</si>
  <si>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</si>
  <si>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</si>
  <si>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</si>
  <si>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</si>
  <si>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</si>
  <si>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</si>
  <si>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</si>
  <si>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</si>
  <si>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</si>
  <si>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</si>
  <si>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</si>
  <si>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</si>
  <si>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</si>
  <si>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</si>
  <si>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</si>
  <si>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</si>
  <si>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</si>
  <si>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</si>
  <si>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</si>
  <si>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</si>
  <si>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</si>
  <si>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</si>
  <si>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</si>
  <si>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</si>
  <si>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</si>
  <si>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</si>
  <si>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</si>
  <si>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</si>
  <si>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</si>
  <si>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</si>
  <si>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</si>
  <si>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</si>
  <si>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</si>
  <si>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</si>
  <si>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</si>
  <si>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</si>
  <si>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</si>
  <si>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</si>
  <si>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</si>
  <si>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</si>
  <si>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</si>
  <si>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</si>
  <si>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</si>
  <si>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</si>
  <si>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</si>
  <si>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</si>
  <si>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</si>
  <si>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</si>
  <si>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</si>
  <si>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</si>
  <si>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</si>
  <si>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</si>
  <si>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</si>
  <si>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</si>
  <si>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</si>
  <si>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</si>
  <si>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</si>
  <si>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</si>
  <si>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</si>
  <si>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</si>
  <si>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</si>
  <si>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</si>
  <si>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</si>
  <si>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</si>
  <si>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</si>
  <si>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</si>
  <si>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</si>
  <si>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</si>
  <si>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</si>
  <si>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</si>
  <si>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</si>
  <si>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</si>
  <si>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</si>
  <si>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</si>
  <si>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</si>
  <si>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</si>
  <si>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</si>
  <si>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</si>
  <si>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</si>
  <si>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</si>
  <si>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</si>
  <si>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</si>
  <si>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</si>
  <si>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</si>
  <si>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</si>
  <si>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</si>
  <si>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</si>
  <si>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</si>
  <si>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</si>
  <si>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</si>
  <si>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</si>
  <si>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</si>
  <si>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</si>
  <si>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</si>
  <si>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</si>
  <si>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</si>
  <si>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</si>
  <si>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</si>
  <si>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</si>
  <si>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</si>
  <si>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</si>
  <si>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</si>
  <si>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</si>
  <si>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</si>
  <si>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</si>
  <si>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</si>
  <si>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</si>
  <si>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</si>
  <si>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</si>
  <si>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</si>
  <si>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</si>
  <si>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</si>
  <si>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</si>
  <si>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</si>
  <si>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</si>
  <si>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</si>
  <si>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</si>
  <si>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</si>
  <si>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</si>
  <si>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</si>
  <si>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</si>
  <si>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</si>
  <si>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</si>
  <si>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</si>
  <si>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</si>
  <si>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</si>
  <si>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</si>
  <si>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</si>
  <si>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</si>
  <si>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</si>
  <si>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</si>
  <si>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</si>
  <si>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</si>
  <si>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</si>
  <si>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</si>
  <si>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</si>
  <si>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</si>
  <si>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</si>
  <si>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</si>
  <si>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</si>
  <si>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</si>
  <si>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</si>
  <si>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</si>
  <si>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</si>
  <si>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</si>
  <si>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</si>
  <si>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</si>
  <si>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</si>
  <si>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</si>
  <si>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</si>
  <si>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</si>
  <si>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</si>
  <si>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</si>
  <si>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</si>
  <si>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</si>
  <si>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</si>
  <si>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</si>
  <si>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</si>
  <si>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</si>
  <si>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</si>
  <si>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</si>
  <si>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</si>
  <si>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</si>
  <si>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</si>
  <si>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</si>
  <si>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</si>
  <si>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</si>
  <si>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</si>
  <si>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</si>
  <si>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</si>
  <si>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</si>
  <si>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</si>
  <si>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</si>
  <si>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</si>
  <si>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</si>
  <si>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</si>
  <si>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</si>
  <si>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</si>
  <si>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</si>
  <si>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</si>
  <si>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</si>
  <si>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</si>
  <si>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</si>
  <si>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</si>
  <si>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</si>
  <si>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</si>
  <si>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</si>
  <si>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</si>
  <si>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</si>
  <si>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</si>
  <si>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</si>
  <si>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</si>
  <si>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</si>
  <si>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</si>
  <si>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</si>
  <si>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</si>
  <si>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</si>
  <si>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</si>
  <si>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</si>
  <si>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</si>
  <si>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</si>
  <si>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</si>
  <si>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</si>
  <si>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</si>
  <si>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</si>
  <si>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</si>
  <si>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</si>
  <si>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</si>
  <si>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</si>
  <si>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</si>
  <si>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</si>
  <si>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</si>
  <si>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</si>
  <si>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</si>
  <si>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</si>
  <si>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</si>
  <si>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</si>
  <si>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</si>
  <si>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</si>
  <si>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</si>
  <si>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</si>
  <si>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</si>
  <si>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</si>
  <si>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</si>
  <si>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</si>
  <si>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</si>
  <si>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</si>
  <si>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</si>
  <si>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</si>
  <si>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</si>
  <si>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</si>
  <si>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</si>
  <si>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</si>
  <si>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</si>
  <si>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</si>
  <si>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</si>
  <si>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</si>
  <si>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</si>
  <si>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</si>
  <si>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</si>
  <si>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</si>
  <si>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</si>
  <si>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</si>
  <si>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</si>
  <si>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</si>
  <si>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</si>
  <si>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</si>
  <si>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</si>
  <si>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</si>
  <si>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</si>
  <si>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</si>
  <si>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</si>
  <si>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</si>
  <si>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</si>
  <si>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</si>
  <si>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</si>
  <si>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</si>
  <si>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</si>
  <si>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</si>
  <si>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</si>
  <si>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</si>
  <si>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</si>
  <si>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</si>
  <si>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</si>
  <si>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</si>
  <si>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</si>
  <si>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</si>
  <si>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</si>
  <si>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</si>
  <si>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</si>
  <si>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</si>
  <si>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</si>
  <si>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</si>
  <si>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</si>
  <si>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</si>
  <si>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</si>
  <si>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</si>
  <si>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</si>
  <si>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</si>
  <si>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</si>
  <si>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</si>
  <si>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</si>
  <si>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</si>
  <si>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</si>
  <si>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</si>
  <si>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</si>
  <si>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</si>
  <si>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</si>
  <si>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</si>
  <si>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</si>
  <si>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</si>
  <si>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</si>
  <si>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</si>
  <si>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</si>
  <si>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</si>
  <si>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</si>
  <si>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</si>
  <si>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</si>
  <si>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</si>
  <si>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</si>
  <si>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</si>
  <si>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</si>
  <si>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</si>
  <si>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</si>
  <si>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</si>
  <si>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</si>
  <si>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</si>
  <si>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</si>
  <si>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</si>
  <si>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</si>
  <si>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</si>
  <si>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</si>
  <si>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</si>
  <si>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</si>
  <si>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</si>
  <si>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</si>
  <si>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</si>
  <si>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</si>
  <si>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</si>
  <si>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</si>
  <si>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</si>
  <si>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</si>
  <si>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</si>
  <si>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</si>
  <si>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</si>
  <si>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</si>
  <si>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</si>
  <si>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</si>
  <si>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</si>
  <si>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</si>
  <si>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</si>
  <si>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</si>
  <si>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</si>
  <si>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</si>
  <si>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</si>
  <si>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</si>
  <si>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</si>
  <si>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</si>
  <si>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</si>
  <si>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</si>
  <si>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</si>
  <si>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</si>
  <si>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</si>
  <si>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</si>
  <si>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</si>
  <si>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</si>
  <si>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</si>
  <si>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</si>
  <si>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</si>
  <si>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</si>
  <si>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</si>
  <si>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</si>
  <si>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</si>
  <si>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</si>
  <si>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</si>
  <si>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</si>
  <si>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</si>
  <si>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</si>
  <si>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</si>
  <si>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</si>
  <si>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</si>
  <si>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</si>
  <si>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</si>
  <si>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</si>
  <si>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</si>
  <si>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</si>
  <si>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</si>
  <si>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</si>
  <si>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</si>
  <si>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</si>
  <si>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</si>
  <si>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</si>
  <si>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</si>
  <si>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</si>
  <si>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</si>
  <si>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</si>
  <si>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</si>
  <si>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</si>
  <si>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</si>
  <si>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</si>
  <si>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</si>
  <si>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</si>
  <si>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</si>
  <si>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</si>
  <si>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</si>
  <si>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</si>
  <si>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</si>
  <si>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</si>
  <si>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</si>
  <si>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</si>
  <si>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</si>
  <si>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</si>
  <si>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</si>
  <si>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</si>
  <si>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</si>
  <si>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</si>
  <si>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</si>
  <si>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</si>
  <si>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</si>
  <si>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</si>
  <si>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</si>
  <si>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</si>
  <si>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</si>
  <si>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</si>
  <si>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</si>
  <si>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</si>
  <si>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</si>
  <si>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</si>
  <si>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</si>
  <si>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</si>
  <si>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</si>
  <si>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</si>
  <si>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</si>
  <si>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</si>
  <si>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</si>
  <si>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</si>
  <si>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</si>
  <si>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</si>
  <si>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</si>
  <si>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</si>
  <si>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</si>
  <si>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</si>
  <si>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</si>
  <si>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</si>
  <si>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</si>
  <si>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</si>
  <si>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</si>
  <si>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</si>
  <si>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</si>
  <si>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</si>
  <si>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</si>
  <si>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</si>
  <si>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</si>
  <si>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</si>
  <si>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</si>
  <si>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</si>
  <si>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</si>
  <si>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</si>
  <si>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</si>
  <si>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</si>
  <si>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</si>
  <si>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</si>
  <si>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</si>
  <si>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</si>
  <si>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</si>
  <si>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</si>
  <si>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</si>
  <si>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</si>
  <si>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</si>
  <si>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</si>
  <si>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</si>
  <si>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</si>
  <si>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</si>
  <si>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</si>
  <si>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</si>
  <si>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</si>
  <si>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</si>
  <si>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</si>
  <si>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</si>
  <si>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</si>
  <si>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</si>
  <si>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</si>
  <si>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</si>
  <si>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</si>
  <si>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</si>
  <si>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</si>
  <si>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</si>
  <si>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</si>
  <si>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</si>
  <si>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</si>
  <si>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</si>
  <si>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</si>
  <si>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</si>
  <si>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</si>
  <si>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</si>
  <si>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</si>
  <si>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</si>
  <si>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</si>
  <si>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</si>
  <si>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</si>
  <si>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</si>
  <si>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</si>
  <si>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</si>
  <si>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</si>
  <si>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</si>
  <si>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</si>
  <si>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</si>
  <si>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</si>
  <si>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</si>
  <si>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</si>
  <si>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</si>
  <si>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</si>
  <si>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</si>
  <si>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</si>
  <si>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</si>
  <si>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</si>
  <si>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</si>
  <si>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</si>
  <si>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</si>
  <si>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</si>
  <si>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</si>
  <si>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</si>
  <si>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</si>
  <si>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</si>
  <si>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</si>
  <si>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</si>
  <si>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</si>
  <si>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</si>
  <si>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</si>
  <si>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</si>
  <si>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</si>
  <si>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</si>
  <si>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</si>
  <si>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</si>
  <si>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</si>
  <si>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</si>
  <si>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</si>
  <si>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</si>
  <si>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</si>
  <si>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</si>
  <si>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</si>
  <si>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</si>
  <si>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</si>
  <si>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</si>
  <si>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</si>
  <si>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</si>
  <si>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</si>
  <si>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</si>
  <si>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</si>
  <si>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</si>
  <si>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</si>
  <si>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</si>
  <si>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</si>
  <si>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</si>
  <si>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</si>
  <si>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</si>
  <si>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</si>
  <si>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</si>
  <si>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</si>
  <si>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</si>
  <si>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</si>
  <si>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</si>
  <si>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</si>
  <si>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</si>
  <si>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</si>
  <si>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</si>
  <si>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</si>
  <si>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</si>
  <si>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</si>
  <si>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</si>
  <si>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</si>
  <si>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</si>
  <si>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</si>
  <si>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</si>
  <si>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</si>
  <si>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</si>
  <si>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</si>
  <si>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</si>
  <si>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</si>
  <si>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</si>
  <si>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</si>
  <si>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</si>
  <si>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</si>
  <si>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</si>
  <si>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</si>
  <si>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</si>
  <si>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</si>
  <si>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</si>
  <si>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</si>
  <si>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</si>
  <si>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</si>
  <si>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</si>
  <si>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</si>
  <si>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</si>
  <si>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</si>
  <si>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</si>
  <si>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</si>
  <si>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</si>
  <si>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</si>
  <si>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</si>
  <si>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</si>
  <si>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</si>
  <si>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</si>
  <si>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</si>
  <si>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</si>
  <si>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</si>
  <si>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</si>
  <si>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</si>
  <si>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</si>
  <si>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</si>
  <si>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</si>
  <si>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</si>
  <si>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</si>
  <si>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</si>
  <si>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</si>
  <si>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</si>
  <si>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</si>
  <si>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</si>
  <si>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</si>
  <si>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</si>
  <si>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</si>
  <si>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</si>
  <si>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</si>
  <si>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</si>
  <si>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</si>
  <si>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</si>
  <si>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</si>
  <si>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</si>
  <si>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</si>
  <si>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</si>
  <si>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</si>
  <si>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</si>
  <si>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</si>
  <si>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</si>
  <si>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</si>
  <si>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</si>
  <si>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</si>
  <si>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</si>
  <si>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</si>
  <si>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</si>
  <si>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</si>
  <si>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</si>
  <si>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</si>
  <si>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</si>
  <si>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</si>
  <si>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</si>
  <si>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</si>
  <si>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</si>
  <si>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</si>
  <si>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</si>
  <si>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</si>
  <si>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</si>
  <si>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</si>
  <si>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</si>
  <si>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</si>
  <si>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</si>
  <si>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</si>
  <si>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</si>
  <si>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</si>
  <si>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</si>
  <si>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</si>
  <si>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</si>
  <si>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</si>
  <si>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</si>
  <si>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</si>
  <si>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</si>
  <si>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</si>
  <si>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</si>
  <si>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</si>
  <si>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</si>
  <si>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</si>
  <si>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</si>
  <si>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</si>
  <si>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</si>
  <si>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</si>
  <si>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</si>
  <si>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</si>
  <si>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</si>
  <si>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</si>
  <si>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</si>
  <si>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</si>
  <si>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</si>
  <si>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</si>
  <si>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</si>
  <si>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</si>
  <si>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</si>
  <si>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</si>
  <si>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</si>
  <si>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</si>
  <si>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</si>
  <si>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</si>
  <si>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</si>
  <si>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</si>
  <si>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</si>
  <si>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</si>
  <si>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</si>
  <si>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</si>
  <si>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</si>
  <si>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</si>
  <si>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</si>
  <si>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</si>
  <si>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</si>
  <si>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</si>
  <si>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</si>
  <si>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</si>
  <si>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</si>
  <si>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</si>
  <si>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</si>
  <si>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</si>
  <si>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</si>
  <si>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</si>
  <si>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</si>
  <si>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</si>
  <si>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</si>
  <si>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</si>
  <si>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</si>
  <si>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</si>
  <si>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</si>
  <si>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</si>
  <si>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</si>
  <si>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</si>
  <si>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</si>
  <si>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</si>
  <si>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</si>
  <si>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</si>
  <si>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</si>
  <si>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</si>
  <si>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</si>
  <si>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</si>
  <si>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</si>
  <si>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</si>
  <si>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</si>
  <si>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</si>
  <si>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</si>
  <si>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</si>
  <si>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</si>
  <si>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</si>
  <si>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</si>
  <si>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</si>
  <si>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</si>
  <si>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</si>
  <si>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</si>
  <si>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</si>
  <si>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</si>
  <si>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</si>
  <si>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</si>
  <si>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</si>
  <si>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</si>
  <si>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</si>
  <si>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</si>
  <si>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</si>
  <si>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</si>
  <si>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</si>
  <si>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</si>
  <si>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</si>
  <si>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</si>
  <si>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</si>
  <si>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</si>
  <si>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</si>
  <si>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</si>
  <si>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</si>
  <si>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</si>
  <si>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</si>
  <si>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</si>
  <si>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</si>
  <si>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</si>
  <si>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</si>
  <si>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</si>
  <si>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</si>
  <si>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</si>
  <si>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</si>
  <si>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</si>
  <si>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</si>
  <si>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</si>
  <si>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</si>
  <si>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</si>
  <si>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</si>
  <si>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</si>
  <si>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</si>
  <si>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</si>
  <si>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</si>
  <si>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</si>
  <si>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</si>
  <si>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</si>
  <si>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</si>
  <si>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</si>
  <si>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</si>
  <si>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</si>
  <si>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</si>
  <si>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</si>
  <si>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</si>
  <si>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</si>
  <si>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</si>
  <si>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</si>
  <si>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</si>
  <si>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</si>
  <si>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</si>
  <si>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</si>
  <si>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</si>
  <si>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</si>
  <si>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</si>
  <si>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</si>
  <si>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</si>
  <si>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</si>
  <si>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</si>
  <si>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</si>
  <si>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</si>
  <si>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</si>
  <si>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</si>
  <si>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</si>
  <si>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</si>
  <si>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</si>
  <si>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</si>
  <si>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</si>
  <si>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</si>
  <si>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</si>
  <si>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</si>
  <si>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</si>
  <si>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</si>
  <si>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</si>
  <si>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</si>
  <si>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</si>
  <si>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</si>
  <si>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</si>
  <si>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</si>
  <si>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</si>
  <si>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</si>
  <si>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</si>
  <si>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</si>
  <si>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</si>
  <si>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</si>
  <si>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</si>
  <si>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</si>
  <si>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</si>
  <si>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</si>
  <si>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</si>
  <si>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</si>
  <si>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</si>
  <si>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</si>
  <si>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</si>
  <si>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</si>
  <si>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</si>
  <si>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</si>
  <si>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</si>
  <si>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</si>
  <si>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</si>
  <si>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</si>
  <si>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</si>
  <si>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</si>
  <si>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</si>
  <si>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</si>
  <si>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</si>
  <si>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</si>
  <si>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</si>
  <si>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</si>
  <si>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</si>
  <si>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</si>
  <si>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</si>
  <si>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</si>
  <si>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</si>
  <si>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</si>
  <si>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</si>
  <si>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</si>
  <si>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</si>
  <si>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</si>
  <si>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</si>
  <si>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</si>
  <si>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</si>
  <si>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</si>
  <si>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</si>
  <si>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</si>
  <si>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</si>
  <si>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</si>
  <si>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</si>
  <si>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</si>
  <si>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</si>
  <si>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</si>
  <si>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</si>
  <si>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</si>
  <si>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</si>
  <si>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</si>
  <si>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</si>
  <si>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</si>
  <si>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</si>
  <si>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</si>
  <si>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</si>
  <si>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</si>
  <si>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</si>
  <si>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</si>
  <si>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</si>
  <si>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</si>
  <si>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</si>
  <si>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</si>
  <si>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</si>
  <si>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</si>
  <si>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</si>
  <si>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</si>
  <si>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</si>
  <si>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</si>
  <si>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</si>
  <si>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</si>
  <si>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</si>
  <si>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</si>
  <si>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</si>
  <si>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</si>
  <si>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</si>
  <si>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</si>
  <si>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</si>
  <si>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</si>
  <si>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</si>
  <si>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</si>
  <si>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</si>
  <si>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</si>
  <si>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</si>
  <si>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</si>
  <si>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</si>
  <si>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</si>
  <si>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</si>
  <si>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</si>
  <si>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</si>
  <si>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</si>
  <si>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</si>
  <si>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</si>
  <si>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</si>
  <si>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</si>
  <si>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</si>
  <si>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</si>
  <si>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</si>
  <si>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</si>
  <si>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</si>
  <si>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</si>
  <si>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</si>
  <si>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</si>
  <si>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</si>
  <si>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</si>
  <si>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</si>
  <si>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</si>
  <si>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</si>
  <si>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</si>
  <si>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</si>
  <si>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</si>
  <si>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</si>
  <si>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</si>
  <si>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</si>
  <si>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</si>
  <si>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</si>
  <si>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</si>
  <si>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</si>
  <si>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</si>
  <si>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</si>
  <si>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</si>
  <si>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</si>
  <si>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</si>
  <si>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</si>
  <si>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</si>
  <si>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</si>
  <si>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</si>
  <si>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</si>
  <si>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</si>
  <si>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</si>
  <si>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</si>
  <si>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</si>
  <si>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</si>
  <si>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</si>
  <si>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</si>
  <si>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</si>
  <si>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</si>
  <si>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</si>
  <si>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</si>
  <si>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</si>
  <si>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</si>
  <si>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</si>
  <si>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</si>
  <si>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</si>
  <si>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</si>
  <si>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</si>
  <si>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</si>
  <si>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</si>
  <si>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</si>
  <si>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</si>
  <si>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</si>
  <si>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</si>
  <si>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</si>
  <si>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</si>
  <si>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</si>
  <si>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</si>
  <si>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</si>
  <si>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</si>
  <si>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</si>
  <si>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</si>
  <si>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</si>
  <si>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</si>
  <si>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</si>
  <si>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</si>
  <si>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</si>
  <si>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</si>
  <si>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</si>
  <si>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</si>
  <si>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</si>
  <si>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</si>
  <si>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</si>
  <si>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</si>
  <si>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</si>
  <si>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</si>
  <si>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</si>
  <si>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</si>
  <si>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</si>
  <si>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</si>
  <si>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</si>
  <si>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</si>
  <si>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</si>
  <si>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</si>
  <si>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</si>
  <si>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</si>
  <si>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</si>
  <si>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</si>
  <si>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</si>
  <si>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</si>
  <si>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</si>
  <si>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</si>
  <si>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</si>
  <si>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</si>
  <si>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</si>
  <si>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</si>
  <si>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</si>
  <si>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</si>
  <si>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</si>
  <si>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</si>
  <si>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</si>
  <si>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</si>
  <si>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</si>
  <si>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</si>
  <si>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</si>
  <si>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</si>
  <si>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</si>
  <si>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</si>
  <si>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</si>
  <si>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</si>
  <si>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</si>
  <si>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</si>
  <si>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</si>
  <si>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</si>
  <si>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</si>
  <si>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</si>
  <si>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</si>
  <si>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</si>
  <si>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</si>
  <si>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</si>
  <si>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</si>
  <si>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</si>
  <si>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</si>
  <si>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</si>
  <si>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</si>
  <si>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</si>
  <si>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</si>
  <si>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</si>
  <si>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</si>
  <si>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</si>
  <si>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</si>
  <si>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</si>
  <si>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</si>
  <si>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</si>
  <si>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</si>
  <si>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</si>
  <si>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</si>
  <si>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</si>
  <si>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</si>
  <si>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</si>
  <si>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</si>
  <si>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</si>
  <si>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</si>
  <si>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</si>
  <si>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</si>
  <si>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</si>
  <si>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</si>
  <si>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</si>
  <si>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</si>
  <si>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</si>
  <si>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</si>
  <si>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</si>
  <si>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</si>
  <si>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</si>
  <si>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</si>
  <si>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</si>
  <si>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</si>
  <si>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</si>
  <si>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</si>
  <si>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</si>
  <si>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</si>
  <si>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</si>
  <si>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</si>
  <si>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</si>
  <si>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</si>
  <si>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</si>
  <si>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</si>
  <si>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</si>
  <si>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</si>
  <si>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</si>
  <si>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</si>
  <si>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</si>
  <si>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</si>
  <si>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</si>
  <si>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</si>
  <si>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</si>
  <si>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</si>
  <si>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</si>
  <si>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</si>
  <si>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</si>
  <si>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</si>
  <si>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</si>
  <si>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</si>
  <si>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</si>
  <si>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</si>
  <si>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</si>
  <si>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</si>
  <si>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</si>
  <si>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</si>
  <si>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</si>
  <si>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</si>
  <si>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</si>
  <si>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</si>
  <si>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</si>
  <si>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</si>
  <si>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</si>
  <si>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</si>
  <si>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</si>
  <si>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</si>
  <si>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</si>
  <si>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</si>
  <si>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</si>
  <si>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</si>
  <si>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</si>
  <si>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</si>
  <si>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</si>
  <si>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</si>
  <si>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</si>
  <si>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</si>
  <si>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</si>
  <si>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</si>
  <si>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</si>
  <si>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</si>
  <si>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</si>
  <si>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</si>
  <si>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</si>
  <si>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</si>
  <si>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</si>
  <si>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</si>
  <si>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</si>
  <si>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</si>
  <si>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</si>
  <si>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</si>
  <si>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</si>
  <si>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</si>
  <si>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</si>
  <si>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</si>
  <si>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</si>
  <si>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</si>
  <si>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</si>
  <si>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</si>
  <si>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</si>
  <si>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</si>
  <si>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</si>
  <si>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</si>
  <si>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</si>
  <si>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</si>
  <si>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</si>
  <si>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</si>
  <si>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</si>
  <si>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</si>
  <si>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</si>
  <si>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</si>
  <si>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</si>
  <si>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</si>
  <si>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</si>
  <si>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</si>
  <si>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</si>
  <si>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</si>
  <si>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</si>
  <si>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</si>
  <si>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</si>
  <si>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</si>
  <si>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</si>
  <si>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</si>
  <si>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</si>
  <si>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</si>
  <si>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</si>
  <si>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</si>
  <si>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</si>
  <si>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</si>
  <si>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</si>
  <si>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</si>
  <si>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</si>
  <si>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</si>
  <si>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</si>
  <si>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</si>
  <si>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</si>
  <si>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</si>
  <si>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</si>
  <si>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</si>
  <si>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</si>
  <si>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</si>
  <si>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</si>
  <si>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</si>
  <si>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</si>
  <si>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</si>
  <si>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</si>
  <si>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</si>
  <si>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</si>
  <si>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</si>
  <si>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</si>
  <si>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</si>
  <si>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</si>
  <si>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</si>
  <si>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</si>
  <si>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</si>
  <si>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</si>
  <si>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</si>
  <si>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</si>
  <si>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</si>
  <si>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</si>
  <si>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</si>
  <si>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</si>
  <si>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</si>
  <si>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</si>
  <si>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</si>
  <si>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</si>
  <si>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</si>
  <si>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</si>
  <si>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</si>
  <si>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</si>
  <si>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</si>
  <si>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</si>
  <si>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</si>
  <si>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</si>
  <si>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</si>
  <si>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</si>
  <si>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</si>
  <si>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</si>
  <si>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</si>
  <si>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</si>
  <si>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</si>
  <si>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</si>
  <si>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</si>
  <si>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</si>
  <si>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</si>
  <si>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</si>
  <si>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</si>
  <si>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</si>
  <si>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</si>
  <si>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</si>
  <si>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</si>
  <si>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</si>
  <si>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</si>
  <si>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</si>
  <si>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</si>
  <si>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</si>
  <si>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</si>
  <si>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</si>
  <si>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</si>
  <si>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</si>
  <si>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</si>
  <si>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</si>
  <si>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</si>
  <si>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</si>
  <si>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</si>
  <si>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</si>
  <si>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</si>
  <si>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</si>
  <si>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</si>
  <si>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</si>
  <si>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</si>
  <si>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</si>
  <si>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</si>
  <si>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</si>
  <si>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</si>
  <si>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</si>
  <si>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</si>
  <si>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</si>
  <si>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</si>
  <si>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</si>
  <si>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</si>
  <si>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</si>
  <si>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</si>
  <si>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</si>
  <si>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</si>
  <si>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</si>
  <si>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</si>
  <si>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</si>
  <si>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</si>
  <si>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</si>
  <si>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</si>
  <si>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</si>
  <si>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</si>
  <si>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</si>
  <si>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</si>
  <si>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</si>
  <si>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</si>
  <si>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</si>
  <si>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</si>
  <si>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</si>
  <si>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</si>
  <si>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</si>
  <si>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</si>
  <si>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</si>
  <si>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</si>
  <si>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</si>
  <si>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</si>
  <si>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</si>
  <si>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</si>
  <si>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</si>
  <si>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</si>
  <si>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</si>
  <si>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</si>
  <si>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</si>
  <si>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</si>
  <si>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</si>
  <si>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</si>
  <si>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</si>
  <si>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</si>
  <si>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</si>
  <si>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</si>
  <si>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</si>
  <si>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</si>
  <si>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</si>
  <si>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</si>
  <si>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</si>
  <si>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</si>
  <si>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</si>
  <si>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</si>
  <si>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</si>
  <si>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</si>
  <si>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</si>
  <si>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</si>
  <si>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</si>
  <si>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</si>
  <si>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</si>
  <si>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</si>
  <si>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</si>
  <si>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</si>
  <si>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</si>
  <si>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</si>
  <si>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</si>
  <si>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</si>
  <si>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</si>
  <si>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</si>
  <si>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</si>
  <si>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</si>
  <si>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</si>
  <si>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</si>
  <si>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</si>
  <si>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</si>
  <si>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</si>
  <si>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</si>
  <si>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</si>
  <si>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</si>
  <si>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</si>
  <si>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</si>
  <si>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</si>
  <si>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</si>
  <si>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</si>
  <si>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</si>
  <si>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</si>
  <si>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</si>
  <si>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</si>
  <si>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</si>
  <si>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</si>
  <si>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</si>
  <si>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</si>
  <si>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</si>
  <si>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</si>
  <si>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</si>
  <si>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</si>
  <si>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</si>
  <si>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</si>
  <si>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</si>
  <si>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</si>
  <si>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</si>
  <si>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</si>
  <si>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</si>
  <si>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</si>
  <si>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</si>
  <si>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</si>
  <si>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</si>
  <si>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</si>
  <si>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</si>
  <si>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</si>
  <si>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</si>
  <si>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</si>
  <si>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</si>
  <si>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</si>
  <si>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</si>
  <si>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</si>
  <si>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</si>
  <si>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</si>
  <si>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</si>
  <si>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</si>
  <si>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</si>
  <si>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</si>
  <si>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</si>
  <si>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</si>
  <si>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</si>
  <si>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</si>
  <si>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</si>
  <si>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</si>
  <si>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</si>
  <si>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</si>
  <si>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</si>
  <si>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</si>
  <si>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</si>
  <si>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</si>
  <si>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</si>
  <si>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</si>
  <si>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</si>
  <si>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</si>
  <si>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</si>
  <si>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</si>
  <si>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</si>
  <si>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</si>
  <si>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</si>
  <si>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</si>
  <si>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</si>
  <si>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</si>
  <si>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</si>
  <si>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</si>
  <si>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</si>
  <si>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</si>
  <si>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</si>
  <si>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</si>
  <si>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</si>
  <si>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</si>
  <si>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</si>
  <si>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</si>
  <si>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</si>
  <si>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</si>
  <si>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</si>
  <si>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</si>
  <si>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</si>
  <si>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</si>
  <si>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</si>
  <si>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</si>
  <si>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</si>
  <si>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</si>
  <si>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</si>
  <si>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</si>
  <si>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</si>
  <si>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</si>
  <si>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</si>
  <si>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</si>
  <si>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</si>
  <si>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</si>
  <si>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</si>
  <si>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</si>
  <si>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</si>
  <si>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</si>
  <si>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</si>
  <si>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</si>
  <si>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</si>
  <si>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</si>
  <si>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</si>
  <si>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</si>
  <si>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</si>
  <si>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</si>
  <si>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</si>
  <si>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</si>
  <si>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</si>
  <si>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</si>
  <si>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</si>
  <si>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</si>
  <si>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</si>
  <si>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</si>
  <si>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</si>
  <si>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</si>
  <si>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</si>
  <si>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</si>
  <si>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</si>
  <si>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</si>
  <si>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</si>
  <si>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</si>
  <si>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</si>
  <si>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</si>
  <si>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</si>
  <si>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</si>
  <si>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</si>
  <si>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</si>
  <si>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</si>
  <si>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</si>
  <si>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</si>
  <si>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</si>
  <si>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</si>
  <si>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</si>
  <si>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</si>
  <si>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</si>
  <si>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</si>
  <si>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</si>
  <si>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</si>
  <si>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</si>
  <si>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</si>
  <si>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</si>
  <si>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</si>
  <si>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</si>
  <si>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</si>
  <si>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</si>
  <si>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</si>
  <si>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</si>
  <si>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</si>
  <si>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</si>
  <si>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</si>
  <si>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</si>
  <si>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</si>
  <si>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</si>
  <si>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</si>
  <si>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</si>
  <si>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</si>
  <si>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</si>
  <si>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</si>
  <si>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</si>
  <si>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</si>
  <si>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</si>
  <si>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</si>
  <si>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</si>
  <si>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</si>
  <si>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</si>
  <si>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</si>
  <si>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</si>
  <si>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</si>
  <si>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</si>
  <si>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</si>
  <si>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</si>
  <si>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</si>
  <si>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</si>
  <si>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</si>
  <si>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</si>
  <si>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</si>
  <si>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</si>
  <si>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</si>
  <si>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</si>
  <si>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</si>
  <si>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</si>
  <si>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</si>
  <si>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</si>
  <si>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</si>
  <si>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</si>
  <si>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</si>
  <si>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</si>
  <si>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</si>
  <si>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</si>
  <si>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</si>
  <si>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</si>
  <si>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</si>
  <si>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</si>
  <si>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</si>
  <si>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</si>
  <si>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</si>
  <si>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</si>
  <si>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</si>
  <si>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</si>
  <si>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</si>
  <si>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</si>
  <si>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</si>
  <si>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</si>
  <si>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</si>
  <si>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</si>
  <si>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</si>
  <si>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</si>
  <si>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</si>
  <si>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</si>
  <si>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</si>
  <si>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</si>
  <si>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</si>
  <si>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</si>
  <si>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</si>
  <si>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</si>
  <si>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</si>
  <si>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</si>
  <si>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</si>
  <si>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</si>
  <si>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</si>
  <si>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</si>
  <si>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</si>
  <si>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</si>
  <si>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</si>
  <si>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</si>
  <si>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</si>
  <si>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</si>
  <si>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</si>
  <si>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</si>
  <si>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</si>
  <si>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</si>
  <si>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</si>
  <si>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</si>
  <si>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</si>
  <si>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</si>
  <si>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</si>
  <si>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</si>
  <si>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</si>
  <si>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</si>
  <si>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</si>
  <si>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</si>
  <si>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</si>
  <si>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</si>
  <si>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</si>
  <si>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</si>
  <si>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</si>
  <si>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</si>
  <si>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</si>
  <si>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</si>
  <si>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</si>
  <si>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</si>
  <si>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</si>
  <si>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</si>
  <si>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</si>
  <si>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</si>
  <si>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</si>
  <si>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</si>
  <si>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</si>
  <si>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</si>
  <si>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</si>
  <si>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</si>
  <si>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</si>
  <si>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</si>
  <si>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</si>
  <si>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</si>
  <si>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</si>
  <si>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</si>
  <si>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</si>
  <si>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</si>
  <si>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</si>
  <si>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</si>
  <si>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</si>
  <si>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</si>
  <si>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</si>
  <si>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</si>
  <si>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</si>
  <si>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</si>
  <si>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</si>
  <si>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</si>
  <si>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</si>
  <si>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</si>
  <si>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</si>
  <si>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</si>
  <si>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</si>
  <si>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</si>
  <si>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</si>
  <si>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</si>
  <si>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</si>
  <si>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</si>
  <si>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</si>
  <si>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</si>
  <si>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</si>
  <si>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</si>
  <si>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</si>
  <si>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</si>
  <si>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</si>
  <si>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</si>
  <si>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</si>
  <si>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</si>
  <si>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</si>
  <si>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</si>
  <si>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</si>
  <si>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</si>
  <si>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</si>
  <si>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</si>
  <si>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</si>
  <si>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</si>
  <si>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</si>
  <si>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</si>
  <si>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</si>
  <si>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</si>
  <si>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</si>
  <si>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</si>
  <si>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</si>
  <si>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</si>
  <si>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</si>
  <si>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</si>
  <si>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</si>
  <si>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</si>
  <si>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</si>
  <si>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</si>
  <si>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</si>
  <si>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</si>
  <si>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</si>
  <si>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</si>
  <si>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</si>
  <si>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</si>
  <si>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</si>
  <si>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</si>
  <si>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</si>
  <si>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</si>
  <si>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</si>
  <si>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</si>
  <si>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</si>
  <si>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</si>
  <si>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</si>
  <si>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</si>
  <si>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</si>
  <si>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</si>
  <si>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</si>
  <si>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</si>
  <si>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</si>
  <si>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</si>
  <si>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</si>
  <si>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</si>
  <si>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</si>
  <si>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</si>
  <si>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</si>
  <si>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</si>
  <si>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</si>
  <si>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</si>
  <si>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</si>
  <si>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</si>
  <si>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</si>
  <si>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</si>
  <si>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</si>
  <si>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</si>
  <si>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</si>
  <si>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</si>
  <si>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</si>
  <si>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</si>
  <si>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</si>
  <si>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</si>
  <si>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</si>
  <si>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</si>
  <si>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</si>
  <si>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</si>
  <si>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</si>
  <si>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</si>
  <si>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</si>
  <si>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</si>
  <si>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</si>
  <si>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</si>
  <si>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</si>
  <si>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</si>
  <si>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</si>
  <si>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</si>
  <si>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</si>
  <si>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</si>
  <si>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</si>
  <si>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</si>
  <si>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</si>
  <si>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</si>
  <si>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</si>
  <si>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</si>
  <si>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</si>
  <si>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</si>
  <si>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</si>
  <si>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</si>
  <si>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</si>
  <si>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</si>
  <si>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</si>
  <si>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</si>
  <si>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</si>
  <si>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</si>
  <si>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</si>
  <si>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</si>
  <si>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</si>
  <si>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</si>
  <si>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</si>
  <si>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</si>
  <si>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</si>
  <si>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</si>
  <si>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</si>
  <si>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</si>
  <si>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</si>
  <si>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</si>
  <si>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</si>
  <si>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</si>
  <si>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</si>
  <si>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</si>
  <si>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</si>
  <si>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</si>
  <si>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</si>
  <si>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</si>
  <si>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</si>
  <si>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</si>
  <si>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</si>
  <si>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</si>
  <si>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</si>
  <si>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</si>
  <si>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</si>
  <si>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</si>
  <si>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</si>
  <si>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</si>
  <si>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</si>
  <si>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</si>
  <si>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</si>
  <si>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</si>
  <si>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</si>
  <si>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</si>
  <si>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</si>
  <si>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</si>
  <si>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</si>
  <si>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</si>
  <si>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</si>
  <si>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</si>
  <si>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</si>
  <si>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</si>
  <si>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</si>
  <si>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</si>
  <si>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</si>
  <si>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</si>
  <si>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</si>
  <si>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</si>
  <si>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</si>
  <si>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</si>
  <si>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</si>
  <si>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</si>
  <si>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</si>
  <si>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</si>
  <si>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</si>
  <si>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</si>
  <si>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</si>
  <si>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</si>
  <si>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</si>
  <si>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</si>
  <si>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</si>
  <si>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</si>
  <si>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</si>
  <si>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</si>
  <si>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</si>
  <si>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</si>
  <si>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</si>
  <si>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</si>
  <si>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</si>
  <si>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</si>
  <si>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</si>
  <si>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</si>
  <si>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</si>
  <si>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</si>
  <si>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</si>
  <si>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</si>
  <si>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</si>
  <si>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</si>
  <si>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</si>
  <si>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</si>
  <si>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</si>
  <si>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</si>
  <si>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</si>
  <si>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</si>
  <si>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</si>
  <si>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</si>
  <si>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</si>
  <si>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</si>
  <si>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</si>
  <si>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</si>
  <si>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</si>
  <si>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</si>
  <si>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</si>
  <si>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</si>
  <si>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</si>
  <si>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</si>
  <si>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</si>
  <si>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</si>
  <si>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</si>
  <si>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</si>
  <si>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</si>
  <si>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</si>
  <si>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</si>
  <si>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</si>
  <si>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</si>
  <si>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</si>
  <si>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</si>
  <si>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</si>
  <si>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</si>
  <si>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</si>
  <si>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</si>
  <si>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</si>
  <si>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</si>
  <si>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</si>
  <si>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</si>
  <si>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</si>
  <si>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</si>
  <si>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</si>
  <si>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</si>
  <si>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</si>
  <si>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</si>
  <si>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</si>
  <si>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</si>
  <si>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</si>
  <si>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</si>
  <si>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</si>
  <si>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</si>
  <si>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</si>
  <si>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</si>
  <si>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</si>
  <si>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</si>
  <si>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</si>
  <si>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</si>
  <si>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</si>
  <si>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</si>
  <si>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</si>
  <si>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</si>
  <si>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</si>
  <si>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</si>
  <si>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</si>
  <si>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</si>
  <si>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</si>
  <si>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</si>
  <si>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</si>
  <si>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</si>
  <si>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</si>
  <si>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</si>
  <si>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</si>
  <si>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</si>
  <si>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</si>
  <si>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</si>
  <si>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</si>
  <si>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</si>
  <si>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</si>
  <si>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</si>
  <si>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</si>
  <si>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</si>
  <si>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</si>
  <si>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</si>
  <si>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</si>
  <si>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</si>
  <si>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</si>
  <si>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</si>
  <si>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</si>
  <si>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</si>
  <si>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</si>
  <si>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</si>
  <si>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</si>
  <si>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</si>
  <si>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</si>
  <si>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</si>
  <si>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</si>
  <si>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</si>
  <si>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</si>
  <si>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</si>
  <si>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</si>
  <si>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</si>
  <si>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</si>
  <si>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</si>
  <si>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</si>
  <si>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</si>
  <si>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</si>
  <si>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</si>
  <si>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</si>
  <si>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</si>
  <si>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</si>
  <si>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</si>
  <si>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</si>
  <si>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</si>
  <si>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</si>
  <si>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</si>
  <si>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</si>
  <si>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</si>
  <si>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</si>
  <si>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</si>
  <si>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</si>
  <si>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</si>
  <si>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</si>
  <si>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</si>
  <si>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</si>
  <si>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</si>
  <si>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</si>
  <si>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</si>
  <si>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</si>
  <si>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</si>
  <si>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</si>
  <si>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</si>
  <si>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</si>
  <si>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</si>
  <si>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</si>
  <si>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</si>
  <si>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</si>
  <si>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</si>
  <si>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</si>
  <si>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</si>
  <si>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</si>
  <si>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</si>
  <si>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</si>
  <si>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</si>
  <si>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</si>
  <si>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</si>
  <si>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</si>
  <si>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</si>
  <si>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</si>
  <si>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</si>
  <si>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</si>
  <si>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</si>
  <si>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</si>
  <si>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</si>
  <si>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</si>
  <si>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</si>
  <si>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</si>
  <si>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</si>
  <si>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</si>
  <si>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</si>
  <si>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</si>
  <si>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</si>
  <si>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</si>
  <si>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</si>
  <si>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</si>
  <si>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</si>
  <si>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</si>
  <si>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</si>
  <si>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</si>
  <si>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</si>
  <si>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</si>
  <si>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</si>
  <si>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</si>
  <si>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</si>
  <si>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</si>
  <si>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</si>
  <si>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</si>
  <si>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</si>
  <si>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</si>
  <si>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</si>
  <si>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</si>
  <si>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</si>
  <si>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</si>
  <si>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</si>
  <si>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</si>
  <si>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</si>
  <si>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</si>
  <si>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</si>
  <si>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</si>
  <si>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</si>
  <si>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</si>
  <si>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</si>
  <si>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</si>
  <si>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</si>
  <si>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</si>
  <si>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</si>
  <si>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</si>
  <si>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</si>
  <si>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</si>
  <si>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</si>
  <si>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</si>
  <si>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</si>
  <si>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</si>
  <si>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</si>
  <si>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</si>
  <si>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</si>
  <si>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</si>
  <si>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</si>
  <si>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</si>
  <si>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</si>
  <si>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</si>
  <si>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</si>
  <si>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</si>
  <si>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</si>
  <si>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</si>
  <si>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</si>
  <si>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</si>
  <si>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</si>
  <si>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</si>
  <si>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</si>
  <si>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</si>
  <si>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</si>
  <si>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</si>
  <si>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</si>
  <si>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</si>
  <si>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</si>
  <si>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</si>
  <si>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</si>
  <si>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</si>
  <si>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</si>
  <si>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</si>
  <si>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</si>
  <si>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</si>
  <si>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</si>
  <si>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</si>
  <si>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</si>
  <si>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</si>
  <si>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</si>
  <si>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</si>
  <si>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</si>
  <si>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</si>
  <si>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</si>
  <si>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</si>
  <si>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</si>
  <si>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</si>
  <si>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</si>
  <si>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</si>
  <si>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</si>
  <si>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</si>
  <si>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</si>
  <si>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</si>
  <si>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</si>
  <si>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</si>
  <si>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</si>
  <si>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</si>
  <si>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</si>
  <si>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</si>
  <si>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</si>
  <si>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</si>
  <si>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</si>
  <si>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</si>
  <si>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</si>
  <si>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</si>
  <si>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</si>
  <si>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</si>
  <si>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</si>
  <si>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</si>
  <si>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</si>
  <si>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</si>
  <si>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</si>
  <si>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</si>
  <si>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</si>
  <si>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</si>
  <si>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</si>
  <si>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</si>
  <si>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</si>
  <si>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</si>
  <si>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</si>
  <si>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</si>
  <si>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</si>
  <si>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</si>
  <si>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</si>
  <si>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</si>
  <si>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</si>
  <si>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</si>
  <si>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</si>
  <si>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</si>
  <si>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</si>
  <si>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</si>
  <si>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</si>
  <si>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</si>
  <si>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</si>
  <si>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</si>
  <si>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</si>
  <si>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</si>
  <si>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</si>
  <si>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</si>
  <si>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</si>
  <si>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</si>
  <si>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</si>
  <si>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</si>
  <si>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</si>
  <si>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</si>
  <si>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</si>
  <si>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</si>
  <si>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</si>
  <si>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</si>
  <si>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</si>
  <si>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</si>
  <si>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</si>
  <si>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</si>
  <si>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</si>
  <si>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</si>
  <si>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</si>
  <si>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</si>
  <si>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</si>
  <si>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</si>
  <si>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</si>
  <si>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</si>
  <si>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</si>
  <si>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</si>
  <si>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</si>
  <si>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</si>
  <si>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</si>
  <si>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</si>
  <si>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</si>
  <si>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</si>
  <si>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</si>
  <si>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</si>
  <si>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</si>
  <si>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</si>
  <si>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</si>
  <si>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</si>
  <si>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</si>
  <si>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</si>
  <si>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</si>
  <si>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</si>
  <si>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</si>
  <si>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</si>
  <si>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</si>
  <si>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</si>
  <si>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</si>
  <si>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</si>
  <si>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</si>
  <si>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</si>
  <si>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</si>
  <si>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</si>
  <si>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</si>
  <si>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</si>
  <si>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</si>
  <si>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</si>
  <si>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</si>
  <si>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</si>
  <si>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</si>
  <si>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</si>
  <si>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</si>
  <si>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</si>
  <si>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</si>
  <si>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</si>
  <si>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</si>
  <si>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</si>
  <si>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</si>
  <si>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</si>
  <si>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</si>
  <si>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</si>
  <si>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</si>
  <si>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</si>
  <si>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</si>
  <si>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</si>
  <si>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</si>
  <si>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</si>
  <si>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</si>
  <si>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</si>
  <si>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</si>
  <si>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</si>
  <si>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</si>
  <si>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</si>
  <si>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</si>
  <si>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</si>
  <si>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</si>
  <si>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</si>
  <si>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</si>
  <si>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</si>
  <si>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</si>
  <si>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</si>
  <si>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</si>
  <si>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</si>
  <si>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</si>
  <si>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</si>
  <si>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</si>
  <si>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</si>
  <si>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</si>
  <si>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</si>
  <si>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</si>
  <si>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</si>
  <si>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</si>
  <si>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</si>
  <si>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</si>
  <si>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</si>
  <si>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</si>
  <si>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</si>
  <si>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</si>
  <si>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</si>
  <si>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</si>
  <si>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</si>
  <si>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</si>
  <si>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</si>
  <si>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</si>
  <si>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</si>
  <si>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</si>
  <si>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</si>
  <si>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</si>
  <si>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</si>
  <si>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</si>
  <si>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</si>
  <si>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</si>
  <si>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</si>
  <si>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</si>
  <si>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</si>
  <si>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</si>
  <si>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</si>
  <si>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</si>
  <si>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</si>
  <si>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</si>
  <si>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</si>
  <si>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</si>
  <si>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</si>
  <si>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</si>
  <si>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</si>
  <si>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</si>
  <si>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</si>
  <si>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</si>
  <si>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</si>
  <si>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</si>
  <si>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</si>
  <si>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</si>
  <si>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</si>
  <si>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</si>
  <si>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</si>
  <si>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</si>
  <si>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</si>
  <si>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</si>
  <si>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</si>
  <si>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</si>
  <si>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</si>
  <si>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</si>
  <si>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</si>
  <si>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</si>
  <si>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</si>
  <si>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</si>
  <si>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</si>
  <si>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</si>
  <si>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</si>
  <si>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</si>
  <si>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</si>
  <si>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</si>
  <si>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</si>
  <si>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</si>
  <si>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</si>
  <si>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</si>
  <si>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</si>
  <si>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</si>
  <si>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</si>
  <si>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</si>
  <si>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</si>
  <si>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</si>
  <si>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</si>
  <si>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</si>
  <si>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</si>
  <si>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</si>
  <si>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</si>
  <si>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</si>
  <si>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</si>
  <si>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</si>
  <si>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</si>
  <si>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</si>
  <si>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</si>
  <si>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</si>
  <si>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</si>
  <si>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</si>
  <si>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</si>
  <si>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</si>
  <si>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</si>
  <si>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</si>
  <si>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</si>
  <si>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</si>
  <si>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</si>
  <si>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</si>
  <si>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</si>
  <si>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</si>
  <si>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</si>
  <si>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</si>
  <si>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</si>
  <si>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</si>
  <si>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</si>
  <si>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</si>
  <si>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</si>
  <si>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</si>
  <si>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</si>
  <si>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</si>
  <si>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</si>
  <si>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</si>
  <si>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</si>
  <si>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</si>
  <si>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</si>
  <si>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</si>
  <si>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</si>
  <si>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</si>
  <si>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</si>
  <si>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</si>
  <si>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</si>
  <si>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</si>
  <si>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</si>
  <si>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</si>
  <si>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</si>
  <si>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</si>
  <si>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</si>
  <si>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</si>
  <si>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</si>
  <si>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</si>
  <si>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</si>
  <si>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</si>
  <si>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</si>
  <si>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</si>
  <si>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</si>
  <si>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</si>
  <si>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</si>
  <si>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</si>
  <si>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</si>
  <si>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</si>
  <si>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</si>
  <si>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</si>
  <si>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</si>
  <si>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</si>
  <si>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</si>
  <si>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</si>
  <si>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</si>
  <si>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</si>
  <si>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</si>
  <si>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</si>
  <si>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</si>
  <si>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</si>
  <si>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</si>
  <si>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</si>
  <si>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</si>
  <si>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</si>
  <si>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</si>
  <si>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</si>
  <si>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</si>
  <si>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</si>
  <si>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</si>
  <si>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</si>
  <si>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</si>
  <si>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</si>
  <si>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</si>
  <si>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</si>
  <si>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</si>
  <si>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</si>
  <si>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</si>
  <si>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</si>
  <si>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</si>
  <si>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</si>
  <si>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</si>
  <si>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</si>
  <si>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</si>
  <si>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</si>
  <si>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</si>
  <si>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</si>
  <si>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</si>
  <si>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</si>
  <si>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</si>
  <si>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</si>
  <si>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</si>
  <si>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</si>
  <si>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</si>
  <si>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</si>
  <si>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</si>
  <si>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</si>
  <si>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</si>
  <si>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</si>
  <si>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</si>
  <si>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</si>
  <si>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</si>
  <si>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</si>
  <si>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</si>
  <si>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</si>
  <si>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</si>
  <si>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</si>
  <si>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</si>
  <si>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</si>
  <si>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</si>
  <si>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</si>
  <si>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</si>
  <si>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</si>
  <si>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</si>
  <si>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</si>
  <si>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</si>
  <si>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</si>
  <si>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</si>
  <si>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</si>
  <si>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</si>
  <si>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</si>
  <si>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</si>
  <si>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</si>
  <si>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</si>
  <si>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</si>
  <si>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</si>
  <si>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</si>
  <si>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</si>
  <si>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</si>
  <si>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</si>
  <si>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</si>
  <si>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</si>
  <si>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</si>
  <si>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</si>
  <si>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</si>
  <si>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</si>
  <si>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</si>
  <si>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</si>
  <si>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</si>
  <si>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</si>
  <si>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</si>
  <si>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</si>
  <si>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</si>
  <si>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</si>
  <si>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</si>
  <si>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</si>
  <si>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</si>
  <si>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</si>
  <si>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</si>
  <si>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</si>
  <si>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</si>
  <si>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</si>
  <si>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</si>
  <si>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</si>
  <si>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</si>
  <si>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</si>
  <si>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</si>
  <si>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</si>
  <si>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</si>
  <si>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</si>
  <si>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</si>
  <si>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</si>
  <si>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</si>
  <si>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</si>
  <si>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</si>
  <si>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</si>
  <si>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</si>
  <si>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</si>
  <si>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</si>
  <si>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</si>
  <si>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</si>
  <si>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</si>
  <si>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</si>
  <si>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</si>
  <si>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</si>
  <si>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</si>
  <si>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</si>
  <si>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</si>
  <si>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</si>
  <si>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</si>
  <si>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</si>
  <si>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</si>
  <si>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</si>
  <si>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</si>
  <si>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</si>
  <si>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</si>
  <si>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</si>
  <si>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</si>
  <si>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</si>
  <si>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</si>
  <si>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</si>
  <si>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</si>
  <si>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</si>
  <si>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</si>
  <si>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</si>
  <si>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</si>
  <si>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</si>
  <si>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</si>
  <si>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</si>
  <si>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</si>
  <si>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</si>
  <si>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</si>
  <si>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</si>
  <si>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</si>
  <si>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</si>
  <si>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</si>
  <si>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</si>
  <si>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</si>
  <si>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</si>
  <si>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</si>
  <si>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</si>
  <si>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</si>
  <si>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</si>
  <si>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</si>
  <si>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</si>
  <si>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</si>
  <si>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</si>
  <si>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</si>
  <si>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</si>
  <si>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</si>
  <si>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</si>
  <si>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</si>
  <si>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</si>
  <si>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</si>
  <si>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</si>
  <si>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</si>
  <si>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</si>
  <si>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</si>
  <si>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</si>
  <si>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</si>
  <si>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</si>
  <si>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</si>
  <si>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</si>
  <si>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</si>
  <si>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</si>
  <si>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</si>
  <si>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</si>
  <si>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</si>
  <si>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</si>
  <si>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</si>
  <si>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</si>
  <si>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</si>
  <si>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</si>
  <si>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</si>
  <si>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</si>
  <si>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</si>
  <si>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</si>
  <si>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</si>
  <si>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</si>
  <si>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</si>
  <si>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</si>
  <si>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</si>
  <si>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</si>
  <si>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</si>
  <si>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</si>
  <si>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</si>
  <si>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</si>
  <si>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</si>
  <si>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</si>
  <si>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</si>
  <si>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</si>
  <si>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</si>
  <si>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</si>
  <si>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</si>
  <si>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</si>
  <si>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</si>
  <si>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</si>
  <si>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</si>
  <si>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</si>
  <si>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</si>
  <si>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</si>
  <si>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</si>
  <si>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</si>
  <si>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</si>
  <si>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</si>
  <si>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</si>
  <si>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</si>
  <si>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</si>
  <si>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</si>
  <si>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</si>
  <si>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</si>
  <si>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</si>
  <si>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</si>
  <si>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</si>
  <si>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</si>
  <si>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</si>
  <si>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</si>
  <si>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</si>
  <si>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</si>
  <si>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</si>
  <si>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</si>
  <si>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</si>
  <si>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</si>
  <si>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</si>
  <si>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</si>
  <si>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</si>
  <si>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</si>
  <si>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</si>
  <si>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</si>
  <si>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</si>
  <si>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</si>
  <si>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</si>
  <si>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</si>
  <si>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</si>
  <si>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</si>
  <si>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</si>
  <si>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</si>
  <si>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</si>
  <si>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</si>
  <si>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</si>
  <si>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</si>
  <si>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</si>
  <si>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</si>
  <si>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</si>
  <si>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</si>
  <si>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</si>
  <si>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</si>
  <si>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</si>
  <si>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</si>
  <si>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</si>
  <si>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</si>
  <si>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</si>
  <si>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</si>
  <si>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</si>
  <si>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</si>
  <si>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</si>
  <si>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</si>
  <si>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</si>
  <si>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</si>
  <si>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</si>
  <si>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</si>
  <si>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</si>
  <si>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</si>
  <si>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</si>
  <si>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</si>
  <si>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</si>
  <si>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</si>
  <si>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</si>
  <si>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</si>
  <si>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</si>
  <si>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</si>
  <si>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</si>
  <si>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</si>
  <si>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</si>
  <si>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</si>
  <si>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</si>
  <si>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</si>
  <si>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</si>
  <si>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</si>
  <si>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</si>
  <si>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</si>
  <si>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</si>
  <si>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</si>
  <si>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</si>
  <si>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</si>
  <si>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</si>
  <si>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</si>
  <si>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</si>
  <si>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</si>
  <si>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</si>
  <si>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</si>
  <si>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</si>
  <si>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</si>
  <si>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</si>
  <si>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</si>
  <si>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</si>
  <si>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</si>
  <si>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</si>
  <si>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</si>
  <si>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</si>
  <si>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</si>
  <si>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</si>
  <si>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</si>
  <si>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</si>
  <si>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</si>
  <si>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</si>
  <si>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</si>
  <si>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</si>
  <si>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</si>
  <si>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</si>
  <si>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</si>
  <si>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</si>
  <si>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</si>
  <si>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</si>
  <si>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</si>
  <si>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</si>
  <si>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</si>
  <si>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</si>
  <si>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</si>
  <si>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</si>
  <si>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</si>
  <si>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</si>
  <si>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</si>
  <si>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</si>
  <si>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</si>
  <si>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</si>
  <si>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</si>
  <si>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</si>
  <si>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</si>
  <si>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</si>
  <si>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</si>
  <si>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</si>
  <si>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</si>
  <si>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</si>
  <si>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</si>
  <si>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</si>
  <si>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</si>
  <si>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</si>
  <si>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</si>
  <si>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</si>
  <si>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</si>
  <si>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</si>
  <si>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</si>
  <si>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</si>
  <si>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</si>
  <si>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</si>
  <si>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</si>
  <si>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</si>
  <si>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</si>
  <si>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</si>
  <si>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</si>
  <si>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</si>
  <si>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</si>
  <si>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</si>
  <si>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</si>
  <si>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</si>
  <si>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</si>
  <si>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</si>
  <si>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</si>
  <si>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</si>
  <si>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</si>
  <si>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</si>
  <si>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</si>
  <si>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</si>
  <si>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</si>
  <si>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</si>
  <si>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</si>
  <si>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</si>
  <si>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</si>
  <si>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</si>
  <si>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</si>
  <si>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</si>
  <si>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</si>
  <si>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</si>
  <si>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</si>
  <si>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</si>
  <si>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</si>
  <si>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</si>
  <si>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</si>
  <si>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</si>
  <si>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</si>
  <si>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</si>
  <si>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</si>
  <si>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</si>
  <si>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</si>
  <si>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</si>
  <si>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</si>
  <si>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</si>
  <si>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</si>
  <si>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</si>
  <si>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</si>
  <si>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</si>
  <si>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</si>
  <si>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</si>
  <si>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</si>
  <si>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</si>
  <si>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</si>
  <si>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</si>
  <si>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</si>
  <si>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</si>
  <si>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</si>
  <si>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</si>
  <si>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</si>
  <si>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</si>
  <si>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</si>
  <si>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</si>
  <si>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</si>
  <si>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</si>
  <si>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</si>
  <si>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</si>
  <si>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</si>
  <si>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</si>
  <si>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</si>
  <si>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</si>
  <si>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</si>
  <si>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</si>
  <si>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</si>
  <si>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</si>
  <si>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</si>
  <si>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</si>
  <si>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</si>
  <si>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</si>
  <si>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</si>
  <si>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</si>
  <si>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</si>
  <si>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</si>
  <si>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</si>
  <si>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</si>
  <si>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</si>
  <si>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</si>
  <si>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</si>
  <si>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</si>
  <si>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</si>
  <si>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</si>
  <si>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</si>
  <si>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</si>
  <si>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</si>
  <si>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</si>
  <si>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</si>
  <si>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</si>
  <si>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</si>
  <si>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</si>
  <si>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</si>
  <si>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</si>
  <si>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</si>
  <si>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</si>
  <si>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</si>
  <si>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</si>
  <si>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</si>
  <si>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</si>
  <si>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</si>
  <si>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</si>
  <si>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</si>
  <si>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</si>
  <si>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</si>
  <si>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</si>
  <si>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</si>
  <si>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</si>
  <si>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</si>
  <si>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</si>
  <si>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</si>
  <si>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</si>
  <si>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</si>
  <si>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</si>
  <si>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</si>
  <si>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</si>
  <si>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</si>
  <si>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</si>
  <si>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</si>
  <si>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</si>
  <si>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</si>
  <si>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</si>
  <si>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</si>
  <si>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</si>
  <si>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</si>
  <si>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</si>
  <si>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</si>
  <si>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</si>
  <si>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</si>
  <si>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</si>
  <si>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</si>
  <si>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</si>
  <si>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</si>
  <si>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</si>
  <si>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</si>
  <si>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</si>
  <si>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</si>
  <si>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</si>
  <si>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</si>
  <si>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</si>
  <si>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</si>
  <si>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</si>
  <si>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</si>
  <si>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</si>
  <si>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</si>
  <si>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</si>
  <si>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</si>
  <si>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</si>
  <si>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</si>
  <si>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</si>
  <si>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</si>
  <si>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</si>
  <si>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</si>
  <si>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</si>
  <si>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</si>
  <si>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</si>
  <si>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</si>
  <si>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</si>
  <si>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</si>
  <si>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</si>
  <si>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</si>
  <si>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</si>
  <si>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</si>
  <si>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</si>
  <si>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</si>
  <si>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</si>
  <si>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</si>
  <si>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</si>
  <si>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</si>
  <si>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</si>
  <si>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</si>
  <si>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</si>
  <si>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</si>
  <si>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</si>
  <si>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</si>
  <si>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</si>
  <si>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</si>
  <si>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</si>
  <si>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</si>
  <si>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</si>
  <si>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</si>
  <si>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</si>
  <si>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</si>
  <si>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</si>
  <si>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</si>
  <si>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</si>
  <si>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</si>
  <si>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</si>
  <si>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</si>
  <si>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</si>
  <si>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</si>
  <si>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</si>
  <si>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</si>
  <si>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</si>
  <si>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</si>
  <si>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</si>
  <si>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</si>
  <si>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</si>
  <si>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</si>
  <si>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</si>
  <si>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</si>
  <si>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</si>
  <si>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</si>
  <si>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</si>
  <si>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</si>
  <si>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</si>
  <si>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</si>
  <si>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</si>
  <si>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</si>
  <si>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</si>
  <si>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</si>
  <si>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</si>
  <si>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</si>
  <si>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</si>
  <si>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</si>
  <si>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</si>
  <si>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</si>
  <si>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</si>
  <si>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</si>
  <si>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</si>
  <si>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</si>
  <si>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</si>
  <si>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</si>
  <si>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</si>
  <si>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</si>
  <si>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</si>
  <si>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</si>
  <si>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</si>
  <si>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</si>
  <si>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</si>
  <si>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</si>
  <si>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</si>
  <si>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</si>
  <si>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</si>
  <si>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</si>
  <si>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</si>
  <si>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</si>
  <si>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</si>
  <si>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</si>
  <si>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</si>
  <si>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</si>
  <si>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</si>
  <si>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</si>
  <si>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</si>
  <si>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</si>
  <si>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</si>
  <si>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</si>
  <si>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</si>
  <si>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</si>
  <si>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</si>
  <si>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</si>
  <si>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</si>
  <si>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</si>
  <si>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</si>
  <si>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</si>
  <si>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</si>
  <si>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</si>
  <si>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</si>
  <si>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</si>
  <si>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</si>
  <si>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</si>
  <si>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</si>
  <si>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</si>
  <si>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</si>
  <si>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</si>
  <si>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</si>
  <si>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</si>
  <si>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</si>
  <si>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</si>
  <si>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</si>
  <si>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</si>
  <si>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</si>
  <si>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</si>
  <si>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</si>
  <si>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</si>
  <si>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</si>
  <si>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</si>
  <si>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</si>
  <si>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</si>
  <si>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</si>
  <si>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</si>
  <si>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</si>
  <si>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</si>
  <si>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</si>
  <si>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</si>
  <si>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</si>
  <si>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</si>
  <si>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</si>
  <si>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</si>
  <si>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</si>
  <si>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</si>
  <si>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</si>
  <si>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</si>
  <si>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</si>
  <si>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</si>
  <si>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</si>
  <si>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</si>
  <si>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</si>
  <si>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</si>
  <si>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</si>
  <si>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</si>
  <si>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</si>
  <si>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</si>
  <si>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</si>
  <si>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</si>
  <si>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</si>
  <si>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</si>
  <si>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</si>
  <si>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</si>
  <si>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</si>
  <si>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</si>
  <si>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</si>
  <si>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</si>
  <si>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</si>
  <si>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</si>
  <si>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</si>
  <si>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</si>
  <si>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</si>
  <si>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</si>
  <si>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</si>
  <si>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</si>
  <si>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</si>
  <si>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</si>
  <si>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</si>
  <si>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</si>
  <si>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</si>
  <si>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</si>
  <si>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</si>
  <si>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</si>
  <si>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</si>
  <si>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</si>
  <si>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</si>
  <si>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</si>
  <si>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</si>
  <si>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</si>
  <si>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</si>
  <si>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</si>
  <si>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</si>
  <si>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</si>
  <si>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</si>
  <si>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</si>
  <si>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</si>
  <si>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</si>
  <si>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</si>
  <si>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</si>
  <si>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</si>
  <si>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</si>
  <si>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</si>
  <si>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</si>
  <si>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</si>
  <si>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</si>
  <si>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</si>
  <si>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</si>
  <si>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</si>
  <si>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</si>
  <si>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</si>
  <si>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</si>
  <si>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</si>
  <si>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</si>
  <si>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</si>
  <si>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</si>
  <si>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</si>
  <si>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</si>
  <si>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</si>
  <si>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</si>
  <si>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</si>
  <si>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</si>
  <si>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</si>
  <si>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</si>
  <si>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</si>
  <si>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</si>
  <si>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</si>
  <si>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</si>
  <si>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</si>
  <si>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</si>
  <si>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</si>
  <si>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</si>
  <si>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</si>
  <si>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</si>
  <si>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</si>
  <si>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</si>
  <si>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</si>
  <si>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</si>
  <si>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</si>
  <si>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</si>
  <si>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</si>
  <si>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</si>
  <si>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</si>
  <si>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</si>
  <si>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</si>
  <si>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</si>
  <si>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</si>
  <si>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</si>
  <si>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</si>
  <si>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</si>
  <si>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</si>
  <si>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</si>
  <si>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</si>
  <si>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</si>
  <si>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</si>
  <si>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</si>
  <si>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</si>
  <si>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</si>
  <si>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</si>
  <si>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</si>
  <si>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</si>
  <si>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</si>
  <si>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</si>
  <si>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</si>
  <si>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</si>
  <si>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</si>
  <si>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</si>
  <si>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</si>
  <si>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</si>
  <si>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</si>
  <si>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</si>
  <si>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</si>
  <si>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</si>
  <si>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</si>
  <si>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</si>
  <si>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</si>
  <si>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</si>
  <si>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</si>
  <si>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</si>
  <si>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</si>
  <si>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</si>
  <si>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</si>
  <si>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</si>
  <si>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</si>
  <si>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</si>
  <si>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</si>
  <si>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</si>
  <si>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</si>
  <si>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</si>
  <si>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</si>
  <si>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</si>
  <si>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</si>
  <si>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</si>
  <si>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</si>
  <si>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</si>
  <si>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</si>
  <si>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</si>
  <si>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</si>
  <si>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</si>
  <si>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</si>
  <si>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</si>
  <si>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</si>
  <si>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</si>
  <si>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</si>
  <si>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</si>
  <si>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</si>
  <si>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</si>
  <si>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</si>
  <si>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</si>
  <si>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</si>
  <si>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</si>
  <si>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</si>
  <si>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</si>
  <si>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</si>
  <si>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</si>
  <si>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</si>
  <si>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</si>
  <si>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</si>
  <si>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</si>
  <si>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</si>
  <si>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</si>
  <si>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</si>
  <si>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</si>
  <si>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</si>
  <si>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</si>
  <si>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</si>
  <si>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</si>
  <si>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</si>
  <si>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</si>
  <si>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</si>
  <si>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</si>
  <si>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</si>
  <si>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</si>
  <si>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</si>
  <si>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</si>
  <si>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</si>
  <si>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</si>
  <si>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</si>
  <si>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</si>
  <si>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</si>
  <si>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</si>
  <si>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</si>
  <si>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</si>
  <si>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</si>
  <si>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</si>
  <si>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</si>
  <si>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</si>
  <si>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</si>
  <si>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</si>
  <si>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</si>
  <si>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</si>
  <si>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</si>
  <si>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</si>
  <si>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</si>
  <si>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</si>
  <si>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</si>
  <si>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</si>
  <si>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</si>
  <si>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</si>
  <si>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</si>
  <si>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</si>
  <si>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</si>
  <si>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</si>
  <si>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</si>
  <si>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</si>
  <si>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</si>
  <si>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</si>
  <si>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</si>
  <si>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</si>
  <si>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</si>
  <si>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</si>
  <si>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</si>
  <si>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</si>
  <si>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</si>
  <si>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</si>
  <si>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</si>
  <si>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</si>
  <si>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</si>
  <si>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</si>
  <si>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</si>
  <si>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</si>
  <si>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</si>
  <si>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</si>
  <si>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</si>
  <si>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</si>
  <si>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</si>
  <si>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</si>
  <si>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</si>
  <si>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</si>
  <si>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</si>
  <si>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</si>
  <si>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</si>
  <si>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</si>
  <si>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</si>
  <si>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</si>
  <si>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</si>
  <si>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</si>
  <si>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</si>
  <si>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</si>
  <si>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</si>
  <si>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</si>
  <si>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</si>
  <si>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</si>
  <si>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</si>
  <si>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</si>
  <si>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</si>
  <si>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</si>
  <si>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</si>
  <si>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</si>
  <si>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</si>
  <si>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</si>
  <si>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</si>
  <si>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</si>
  <si>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</si>
  <si>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</si>
  <si>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</si>
  <si>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</si>
  <si>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</si>
  <si>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</si>
  <si>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</si>
  <si>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</si>
  <si>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</si>
  <si>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</si>
  <si>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</si>
  <si>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</si>
  <si>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</si>
  <si>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</si>
  <si>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</si>
  <si>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</si>
  <si>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</si>
  <si>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</si>
  <si>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</si>
  <si>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</si>
  <si>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</si>
  <si>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</si>
  <si>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</si>
  <si>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</si>
  <si>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</si>
  <si>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</si>
  <si>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</si>
  <si>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</si>
  <si>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</si>
  <si>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</si>
  <si>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</si>
  <si>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</si>
  <si>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</si>
  <si>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</si>
  <si>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</si>
  <si>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</si>
  <si>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</si>
  <si>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</si>
  <si>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</si>
  <si>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</si>
  <si>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</si>
  <si>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</si>
  <si>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</si>
  <si>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</si>
  <si>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</si>
  <si>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</si>
  <si>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</si>
  <si>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</si>
  <si>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</si>
  <si>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</si>
  <si>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</si>
  <si>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</si>
  <si>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</si>
  <si>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</si>
  <si>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</si>
  <si>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</si>
  <si>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</si>
  <si>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</si>
  <si>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</si>
  <si>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</si>
  <si>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</si>
  <si>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</si>
  <si>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</si>
  <si>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</si>
  <si>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</si>
  <si>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</si>
  <si>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</si>
  <si>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</si>
  <si>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</si>
  <si>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</si>
  <si>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</si>
  <si>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</si>
  <si>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</si>
  <si>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</si>
  <si>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</si>
  <si>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</si>
  <si>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</si>
  <si>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</si>
  <si>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</si>
  <si>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</si>
  <si>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</si>
  <si>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</si>
  <si>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</si>
  <si>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</si>
  <si>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</si>
  <si>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</si>
  <si>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</si>
  <si>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</si>
  <si>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</si>
  <si>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</si>
  <si>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</si>
  <si>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</si>
  <si>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</si>
  <si>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</si>
  <si>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</si>
  <si>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</si>
  <si>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</si>
  <si>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</si>
  <si>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</si>
  <si>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</si>
  <si>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</si>
  <si>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</si>
  <si>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</si>
  <si>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</si>
  <si>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</si>
  <si>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</si>
  <si>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</si>
  <si>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</si>
  <si>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</si>
  <si>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</si>
  <si>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</si>
  <si>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</si>
  <si>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</si>
  <si>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</si>
  <si>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</si>
  <si>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</si>
  <si>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</si>
  <si>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</si>
  <si>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</si>
  <si>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</si>
  <si>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</si>
  <si>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</si>
  <si>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</si>
  <si>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</si>
  <si>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</si>
  <si>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</si>
  <si>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</si>
  <si>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</si>
  <si>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</si>
  <si>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</si>
  <si>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</si>
  <si>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</si>
  <si>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</si>
  <si>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</si>
  <si>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</si>
  <si>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</si>
  <si>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</si>
  <si>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</si>
  <si>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</si>
  <si>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</si>
  <si>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</si>
  <si>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</si>
  <si>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</si>
  <si>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</si>
  <si>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</si>
  <si>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</si>
  <si>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</si>
  <si>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</si>
  <si>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</si>
  <si>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</si>
  <si>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</si>
  <si>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</si>
  <si>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</si>
  <si>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</si>
  <si>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</si>
  <si>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</si>
  <si>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</si>
  <si>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</si>
  <si>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</si>
  <si>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</si>
  <si>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</si>
  <si>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</si>
  <si>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</si>
  <si>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</si>
  <si>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</si>
  <si>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</si>
  <si>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</si>
  <si>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</si>
  <si>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</si>
  <si>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</si>
  <si>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</si>
  <si>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</si>
  <si>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</si>
  <si>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</si>
  <si>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</si>
  <si>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</si>
  <si>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</si>
  <si>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</si>
  <si>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</si>
  <si>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</si>
  <si>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</si>
  <si>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</si>
  <si>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</si>
  <si>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</si>
  <si>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</si>
  <si>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</si>
  <si>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</si>
  <si>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</si>
  <si>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</si>
  <si>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</si>
  <si>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</si>
  <si>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</si>
  <si>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</si>
  <si>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</si>
  <si>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</si>
  <si>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</si>
  <si>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</si>
  <si>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</si>
  <si>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</si>
  <si>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</si>
  <si>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</si>
  <si>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</si>
  <si>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</si>
  <si>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</si>
  <si>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</si>
  <si>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</si>
  <si>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</si>
  <si>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</si>
  <si>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</si>
  <si>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</si>
  <si>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</si>
  <si>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</si>
  <si>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</si>
  <si>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</si>
  <si>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</si>
  <si>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</si>
  <si>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</si>
  <si>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</si>
  <si>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</si>
  <si>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</si>
  <si>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</si>
  <si>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</si>
  <si>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</si>
  <si>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</si>
  <si>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</si>
  <si>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</si>
  <si>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</si>
  <si>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</si>
  <si>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</si>
  <si>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</si>
  <si>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</si>
  <si>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</si>
  <si>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</si>
  <si>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</si>
  <si>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</si>
  <si>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</si>
  <si>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</si>
  <si>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</si>
  <si>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</si>
  <si>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</si>
  <si>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</si>
  <si>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</si>
  <si>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</si>
  <si>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</si>
  <si>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</si>
  <si>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</si>
  <si>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</si>
  <si>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</si>
  <si>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</si>
  <si>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</si>
  <si>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</si>
  <si>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</si>
  <si>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</si>
  <si>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</si>
  <si>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</si>
  <si>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</si>
  <si>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</si>
  <si>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</si>
  <si>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</si>
  <si>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</si>
  <si>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</si>
  <si>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</si>
  <si>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</si>
  <si>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</si>
  <si>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</si>
  <si>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</si>
  <si>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</si>
  <si>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</si>
  <si>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</si>
  <si>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</si>
  <si>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</si>
  <si>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</si>
  <si>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</si>
  <si>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</si>
  <si>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</si>
  <si>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</si>
  <si>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</si>
  <si>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</si>
  <si>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</si>
  <si>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</si>
  <si>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</si>
  <si>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</si>
  <si>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</si>
  <si>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</si>
  <si>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</si>
  <si>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</si>
  <si>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</si>
  <si>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</si>
  <si>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</si>
  <si>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</si>
  <si>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</si>
  <si>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</si>
  <si>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</si>
  <si>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</si>
  <si>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</si>
  <si>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</si>
  <si>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</si>
  <si>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</si>
  <si>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</si>
  <si>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</si>
  <si>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</si>
  <si>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</si>
  <si>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</si>
  <si>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</si>
  <si>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</si>
  <si>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</si>
  <si>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</si>
  <si>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</si>
  <si>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</si>
  <si>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</si>
  <si>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</si>
  <si>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</si>
  <si>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</si>
  <si>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</si>
  <si>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</si>
  <si>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</si>
  <si>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</si>
  <si>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</si>
  <si>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</si>
  <si>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</si>
  <si>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</si>
  <si>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</si>
  <si>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</si>
  <si>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</si>
  <si>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</si>
  <si>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</si>
  <si>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</si>
  <si>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</si>
  <si>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</si>
  <si>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</si>
  <si>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</si>
  <si>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</si>
  <si>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</si>
  <si>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</si>
  <si>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</si>
  <si>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</si>
  <si>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</si>
  <si>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</si>
  <si>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</si>
  <si>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</si>
  <si>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</si>
  <si>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</si>
  <si>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</si>
  <si>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</si>
  <si>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</si>
  <si>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</si>
  <si>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</si>
  <si>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</si>
  <si>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</si>
  <si>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</si>
  <si>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</si>
  <si>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</si>
  <si>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</si>
  <si>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</si>
  <si>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</si>
  <si>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</si>
  <si>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</si>
  <si>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</si>
  <si>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</si>
  <si>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</si>
  <si>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</si>
  <si>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</si>
  <si>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</si>
  <si>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</si>
  <si>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</si>
  <si>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</si>
  <si>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</si>
  <si>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</si>
  <si>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</si>
  <si>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</si>
  <si>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</si>
  <si>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</si>
  <si>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</si>
  <si>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</si>
  <si>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</si>
  <si>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</si>
  <si>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</si>
  <si>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</si>
  <si>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</si>
  <si>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</si>
  <si>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</si>
  <si>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</si>
  <si>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</si>
  <si>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</si>
  <si>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</si>
  <si>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</si>
  <si>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</si>
  <si>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</si>
  <si>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</si>
  <si>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</si>
  <si>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</si>
  <si>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</si>
  <si>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</si>
  <si>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</si>
  <si>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</si>
  <si>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</si>
  <si>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</si>
  <si>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</si>
  <si>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</si>
  <si>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</si>
  <si>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</si>
  <si>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</si>
  <si>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</si>
  <si>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</si>
  <si>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</si>
  <si>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</si>
  <si>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</si>
  <si>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</si>
  <si>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</si>
  <si>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</si>
  <si>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</si>
  <si>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</si>
  <si>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</si>
  <si>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</si>
  <si>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</si>
  <si>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</si>
  <si>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</si>
  <si>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</si>
  <si>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</si>
  <si>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</si>
  <si>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</si>
  <si>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</si>
  <si>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</si>
  <si>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</si>
  <si>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</si>
  <si>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</si>
  <si>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</si>
  <si>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</si>
  <si>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</si>
  <si>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</si>
  <si>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</si>
  <si>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</si>
  <si>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</si>
  <si>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</si>
  <si>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</si>
  <si>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</si>
  <si>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</si>
  <si>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</si>
  <si>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</si>
  <si>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</si>
  <si>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</si>
  <si>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</si>
  <si>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</si>
  <si>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</si>
  <si>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</si>
  <si>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</si>
  <si>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</si>
  <si>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</si>
  <si>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</si>
  <si>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</si>
  <si>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</si>
  <si>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</si>
  <si>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</si>
  <si>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</si>
  <si>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</si>
  <si>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</si>
  <si>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</si>
  <si>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</si>
  <si>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</si>
  <si>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</si>
  <si>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</si>
  <si>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</si>
  <si>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</si>
  <si>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</si>
  <si>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</si>
  <si>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</si>
  <si>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</si>
  <si>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</si>
  <si>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</si>
  <si>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</si>
  <si>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</si>
  <si>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</si>
  <si>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</si>
  <si>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</si>
  <si>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</si>
  <si>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</si>
  <si>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</si>
  <si>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</si>
  <si>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</si>
  <si>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</si>
  <si>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</si>
  <si>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</si>
  <si>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</si>
  <si>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</si>
  <si>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</si>
  <si>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</si>
  <si>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</si>
  <si>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</si>
  <si>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</si>
  <si>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</si>
  <si>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</si>
  <si>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</si>
  <si>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</si>
  <si>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</si>
  <si>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</si>
  <si>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</si>
  <si>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</si>
  <si>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</si>
  <si>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</si>
  <si>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</si>
  <si>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</si>
  <si>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</si>
  <si>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</si>
  <si>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</si>
  <si>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</si>
  <si>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</si>
  <si>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</si>
  <si>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</si>
  <si>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</si>
  <si>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</si>
  <si>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</si>
  <si>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</si>
  <si>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</si>
  <si>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</si>
  <si>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</si>
  <si>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</si>
  <si>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</si>
  <si>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</si>
  <si>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</si>
  <si>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</si>
  <si>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</si>
  <si>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</si>
  <si>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</si>
  <si>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</si>
  <si>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</si>
  <si>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</si>
  <si>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</si>
  <si>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</si>
  <si>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</si>
  <si>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</si>
  <si>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</si>
  <si>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</si>
  <si>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</si>
  <si>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</si>
  <si>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</si>
  <si>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</si>
  <si>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</si>
  <si>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</si>
  <si>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</si>
  <si>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</si>
  <si>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</si>
  <si>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</si>
  <si>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</si>
  <si>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</si>
  <si>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</si>
  <si>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</si>
  <si>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</si>
  <si>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</si>
  <si>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</si>
  <si>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</si>
  <si>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</si>
  <si>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</si>
  <si>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</si>
  <si>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</si>
  <si>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</si>
  <si>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</si>
  <si>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</si>
  <si>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</si>
  <si>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</si>
  <si>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</si>
  <si>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</si>
  <si>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</si>
  <si>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</si>
  <si>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</si>
  <si>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</si>
  <si>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</si>
  <si>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</si>
  <si>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</si>
  <si>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</si>
  <si>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</si>
  <si>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</si>
  <si>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</si>
  <si>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</si>
  <si>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</si>
  <si>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</si>
  <si>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</si>
  <si>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</si>
  <si>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</si>
  <si>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</si>
  <si>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</si>
  <si>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</si>
  <si>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</si>
  <si>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</si>
  <si>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</si>
  <si>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</si>
  <si>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</si>
  <si>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</si>
  <si>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</si>
  <si>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</si>
  <si>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</si>
  <si>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</si>
  <si>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</si>
  <si>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</si>
  <si>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</si>
  <si>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</si>
  <si>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</si>
  <si>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</si>
  <si>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</si>
  <si>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</si>
  <si>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</si>
  <si>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</si>
  <si>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</si>
  <si>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</si>
  <si>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</si>
  <si>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</si>
  <si>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</si>
  <si>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</si>
  <si>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</si>
  <si>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</si>
  <si>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</si>
  <si>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</si>
  <si>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</si>
  <si>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</si>
  <si>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</si>
  <si>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</si>
  <si>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</si>
  <si>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</si>
  <si>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</si>
  <si>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</si>
  <si>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</si>
  <si>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</si>
  <si>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</si>
  <si>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</si>
  <si>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</si>
  <si>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</si>
  <si>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</si>
  <si>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</si>
  <si>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</si>
  <si>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</si>
  <si>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</si>
  <si>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</si>
  <si>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</si>
  <si>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</si>
  <si>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</si>
  <si>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</si>
  <si>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</si>
  <si>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</si>
  <si>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</si>
  <si>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</si>
  <si>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</si>
  <si>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</si>
  <si>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</si>
  <si>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</si>
  <si>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</si>
  <si>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</si>
  <si>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</si>
  <si>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</si>
  <si>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</si>
  <si>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</si>
  <si>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</si>
  <si>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</si>
  <si>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</si>
  <si>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</si>
  <si>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</si>
  <si>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</si>
  <si>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</si>
  <si>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</si>
  <si>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</si>
  <si>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</si>
  <si>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</si>
  <si>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</si>
  <si>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</si>
  <si>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</si>
  <si>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</si>
  <si>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</si>
  <si>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</si>
  <si>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</si>
  <si>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</si>
  <si>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</si>
  <si>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</si>
  <si>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</si>
  <si>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</si>
  <si>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</si>
  <si>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</si>
  <si>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</si>
  <si>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</si>
  <si>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</si>
  <si>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</si>
  <si>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</si>
  <si>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</si>
  <si>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</si>
  <si>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</si>
  <si>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</si>
  <si>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</si>
  <si>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</si>
  <si>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</si>
  <si>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</si>
  <si>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</si>
  <si>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</si>
  <si>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</si>
  <si>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</si>
  <si>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</si>
  <si>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</si>
  <si>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</si>
  <si>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</si>
  <si>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</si>
  <si>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</si>
  <si>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</si>
  <si>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</si>
  <si>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</si>
  <si>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</si>
  <si>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</si>
  <si>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</si>
  <si>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</si>
  <si>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</si>
  <si>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</si>
  <si>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</si>
  <si>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</si>
  <si>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</si>
  <si>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</si>
  <si>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</si>
  <si>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</si>
  <si>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</si>
  <si>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</si>
  <si>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</si>
  <si>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</si>
  <si>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</si>
  <si>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</si>
  <si>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</si>
  <si>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</si>
  <si>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</si>
  <si>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</si>
  <si>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</si>
  <si>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</si>
  <si>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</si>
  <si>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</si>
  <si>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</si>
  <si>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</si>
  <si>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</si>
  <si>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</si>
  <si>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</si>
  <si>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</si>
  <si>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</si>
  <si>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</si>
  <si>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</si>
  <si>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</si>
  <si>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</si>
  <si>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</si>
  <si>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</si>
  <si>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</si>
  <si>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</si>
  <si>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</si>
  <si>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</si>
  <si>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</si>
  <si>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</si>
  <si>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</si>
  <si>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</si>
  <si>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</si>
  <si>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</si>
  <si>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</si>
  <si>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</si>
  <si>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</si>
  <si>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</si>
  <si>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</si>
  <si>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</si>
  <si>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</si>
  <si>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</si>
  <si>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</si>
  <si>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</si>
  <si>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</si>
  <si>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</si>
  <si>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</si>
  <si>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</si>
  <si>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</si>
  <si>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</si>
  <si>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</si>
  <si>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</si>
  <si>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</si>
  <si>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</si>
  <si>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</si>
  <si>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</si>
  <si>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</si>
  <si>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</si>
  <si>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</si>
  <si>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</si>
  <si>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</si>
  <si>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</si>
  <si>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</si>
  <si>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</si>
  <si>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</si>
  <si>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</si>
  <si>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</si>
  <si>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</si>
  <si>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</si>
  <si>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</si>
  <si>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</si>
  <si>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</si>
  <si>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</si>
  <si>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</si>
  <si>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</si>
  <si>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</si>
  <si>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</si>
  <si>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</si>
  <si>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</si>
  <si>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</si>
  <si>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</si>
  <si>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</si>
  <si>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</si>
  <si>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</si>
  <si>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</si>
  <si>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</si>
  <si>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</si>
  <si>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</si>
  <si>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</si>
  <si>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</si>
  <si>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</si>
  <si>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</si>
  <si>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</si>
  <si>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</si>
  <si>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</si>
  <si>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</si>
  <si>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</si>
  <si>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</si>
  <si>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</si>
  <si>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</si>
  <si>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</si>
  <si>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</si>
  <si>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</si>
  <si>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</si>
  <si>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</si>
  <si>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</si>
  <si>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</si>
  <si>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</si>
  <si>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</si>
  <si>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</si>
  <si>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</si>
  <si>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</si>
  <si>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</si>
  <si>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</si>
  <si>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</si>
  <si>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</si>
  <si>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</si>
  <si>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</si>
  <si>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</si>
  <si>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</si>
  <si>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</si>
  <si>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</si>
  <si>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</si>
  <si>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</si>
  <si>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</si>
  <si>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</si>
  <si>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</si>
  <si>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</si>
  <si>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</si>
  <si>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</si>
  <si>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</si>
  <si>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</si>
  <si>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</si>
  <si>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</si>
  <si>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</si>
  <si>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</si>
  <si>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</si>
  <si>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</si>
  <si>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</si>
  <si>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</si>
  <si>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</si>
  <si>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</si>
  <si>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</si>
  <si>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</si>
  <si>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</si>
  <si>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</si>
  <si>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</si>
  <si>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</si>
  <si>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</si>
  <si>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</si>
  <si>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</si>
  <si>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</si>
  <si>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</si>
  <si>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</si>
  <si>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</si>
  <si>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</si>
  <si>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</si>
  <si>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</si>
  <si>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</si>
  <si>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</si>
  <si>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</si>
  <si>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</si>
  <si>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</si>
  <si>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</si>
  <si>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</si>
  <si>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</si>
  <si>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</si>
  <si>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</si>
  <si>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</si>
  <si>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</si>
  <si>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</si>
  <si>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</si>
  <si>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</si>
  <si>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</si>
  <si>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</si>
  <si>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</si>
  <si>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</si>
  <si>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</si>
  <si>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</si>
  <si>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</si>
  <si>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</si>
  <si>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</si>
  <si>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</si>
  <si>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</si>
  <si>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</si>
  <si>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</si>
  <si>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</si>
  <si>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</si>
  <si>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</si>
  <si>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</si>
  <si>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</si>
  <si>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</si>
  <si>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</si>
  <si>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</si>
  <si>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</si>
  <si>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</si>
  <si>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</si>
  <si>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</si>
  <si>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</si>
  <si>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</si>
  <si>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</si>
  <si>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</si>
  <si>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</si>
  <si>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</si>
  <si>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</si>
  <si>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</si>
  <si>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</si>
  <si>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</si>
  <si>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</si>
  <si>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</si>
  <si>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</si>
  <si>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</si>
  <si>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</si>
  <si>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</si>
  <si>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</si>
  <si>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</si>
  <si>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</si>
  <si>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</si>
  <si>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</si>
  <si>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</si>
  <si>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</si>
  <si>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</si>
  <si>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</si>
  <si>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</si>
  <si>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</si>
  <si>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</si>
  <si>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</si>
  <si>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</si>
  <si>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</si>
  <si>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</si>
  <si>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</si>
  <si>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</si>
  <si>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</si>
  <si>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</si>
  <si>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</si>
  <si>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</si>
  <si>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</si>
  <si>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</si>
  <si>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</si>
  <si>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</si>
  <si>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</si>
  <si>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</si>
  <si>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</si>
  <si>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</si>
  <si>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</si>
  <si>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</si>
  <si>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</si>
  <si>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</si>
  <si>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</si>
  <si>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</si>
  <si>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</si>
  <si>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</si>
  <si>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</si>
  <si>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</si>
  <si>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</si>
  <si>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</si>
  <si>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</si>
  <si>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</si>
  <si>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</si>
  <si>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</si>
  <si>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</si>
  <si>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</si>
  <si>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</si>
  <si>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</si>
  <si>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</si>
  <si>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</si>
  <si>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</si>
  <si>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</si>
  <si>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</si>
  <si>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</si>
  <si>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</si>
  <si>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</si>
  <si>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</si>
  <si>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</si>
  <si>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</si>
  <si>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</si>
  <si>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</si>
  <si>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</si>
  <si>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</si>
  <si>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</si>
  <si>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</si>
  <si>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</si>
  <si>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</si>
  <si>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</si>
  <si>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</si>
  <si>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</si>
  <si>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</si>
  <si>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</si>
  <si>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</si>
  <si>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</si>
  <si>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</si>
  <si>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</si>
  <si>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</si>
  <si>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</si>
  <si>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</si>
  <si>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</si>
  <si>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</si>
  <si>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</si>
  <si>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</si>
  <si>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</si>
  <si>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</si>
  <si>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</si>
  <si>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</si>
  <si>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</si>
  <si>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</si>
  <si>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</si>
  <si>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</si>
  <si>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</si>
  <si>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</si>
  <si>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</si>
  <si>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</si>
  <si>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</si>
  <si>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</si>
  <si>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</si>
  <si>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</si>
  <si>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</si>
  <si>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</si>
  <si>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</si>
  <si>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</si>
  <si>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</si>
  <si>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</si>
  <si>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</si>
  <si>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</si>
  <si>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</si>
  <si>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</si>
  <si>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</si>
  <si>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</si>
  <si>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</si>
  <si>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</si>
  <si>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</si>
  <si>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</si>
  <si>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</si>
  <si>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</si>
  <si>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</si>
  <si>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</si>
  <si>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</si>
  <si>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</si>
  <si>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</si>
  <si>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</si>
  <si>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</si>
  <si>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</si>
  <si>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</si>
  <si>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</si>
  <si>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</si>
  <si>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</si>
  <si>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</si>
  <si>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</si>
  <si>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</si>
  <si>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</si>
  <si>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</si>
  <si>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</si>
  <si>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</si>
  <si>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</si>
  <si>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</si>
  <si>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</si>
  <si>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</si>
  <si>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</si>
  <si>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</si>
  <si>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</si>
  <si>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</si>
  <si>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</si>
  <si>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</si>
  <si>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</si>
  <si>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</si>
  <si>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</si>
  <si>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</si>
  <si>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</si>
  <si>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</si>
  <si>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</si>
  <si>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</si>
  <si>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</si>
  <si>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</si>
  <si>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</si>
  <si>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</si>
  <si>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</si>
  <si>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</si>
  <si>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</si>
  <si>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</si>
  <si>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</si>
  <si>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</si>
  <si>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</si>
  <si>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</si>
  <si>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</si>
  <si>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</si>
  <si>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</si>
  <si>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</si>
  <si>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</si>
  <si>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</si>
  <si>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</si>
  <si>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</si>
  <si>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</si>
  <si>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</si>
  <si>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</si>
  <si>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</si>
  <si>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</si>
  <si>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</si>
  <si>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</si>
  <si>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</si>
  <si>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</si>
  <si>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</si>
  <si>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</si>
  <si>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</si>
  <si>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</si>
  <si>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</si>
  <si>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</si>
  <si>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</si>
  <si>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</si>
  <si>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</si>
  <si>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</si>
  <si>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</si>
  <si>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</si>
  <si>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</si>
  <si>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</si>
  <si>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</si>
  <si>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</si>
  <si>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</si>
  <si>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</si>
  <si>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</si>
  <si>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</si>
  <si>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</si>
  <si>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</si>
  <si>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</si>
  <si>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</si>
  <si>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</si>
  <si>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</si>
  <si>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</si>
  <si>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</si>
  <si>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</si>
  <si>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</si>
  <si>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</si>
  <si>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</si>
  <si>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</si>
  <si>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</si>
  <si>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</si>
  <si>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</si>
  <si>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</si>
  <si>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</si>
  <si>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</si>
  <si>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</si>
  <si>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</si>
  <si>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</si>
  <si>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</si>
  <si>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</si>
  <si>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</si>
  <si>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</si>
  <si>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</si>
  <si>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</si>
  <si>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</si>
  <si>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</si>
  <si>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</si>
  <si>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</si>
  <si>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</si>
  <si>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</si>
  <si>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</si>
  <si>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</si>
  <si>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</si>
  <si>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</si>
  <si>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</si>
  <si>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</si>
  <si>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</si>
  <si>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</si>
  <si>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</si>
  <si>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</si>
  <si>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</si>
  <si>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</si>
  <si>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</si>
  <si>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</si>
  <si>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</si>
  <si>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</si>
  <si>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</si>
  <si>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</si>
  <si>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</si>
  <si>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</si>
  <si>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</si>
  <si>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</si>
  <si>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</si>
  <si>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</si>
  <si>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</si>
  <si>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</si>
  <si>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</si>
  <si>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</si>
  <si>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</si>
  <si>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</si>
  <si>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</si>
  <si>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</si>
  <si>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</si>
  <si>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</si>
  <si>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</si>
  <si>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</si>
  <si>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</si>
  <si>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</si>
  <si>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</si>
  <si>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</si>
  <si>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</si>
  <si>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</si>
  <si>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</si>
  <si>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</si>
  <si>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</si>
  <si>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</si>
  <si>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</si>
  <si>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</si>
  <si>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</si>
  <si>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</si>
  <si>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</si>
  <si>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</si>
  <si>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</si>
  <si>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</si>
  <si>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</si>
  <si>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</si>
  <si>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</si>
  <si>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</si>
  <si>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</si>
  <si>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</si>
  <si>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</si>
  <si>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</si>
  <si>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</si>
  <si>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</si>
  <si>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</si>
  <si>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</si>
  <si>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</si>
  <si>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</si>
  <si>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</si>
  <si>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</si>
  <si>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</si>
  <si>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</si>
  <si>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</si>
  <si>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</si>
  <si>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</si>
  <si>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</si>
  <si>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</si>
  <si>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</si>
  <si>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</si>
  <si>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</si>
  <si>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</si>
  <si>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</si>
  <si>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</si>
  <si>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</si>
  <si>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</si>
  <si>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</si>
  <si>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</si>
  <si>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</si>
  <si>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</si>
  <si>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</si>
  <si>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</si>
  <si>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</si>
  <si>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</si>
  <si>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</si>
  <si>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</si>
  <si>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</si>
  <si>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</si>
  <si>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</si>
  <si>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</si>
  <si>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</si>
  <si>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</si>
  <si>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</si>
  <si>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</si>
  <si>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</si>
  <si>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</si>
  <si>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</si>
  <si>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</si>
  <si>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</si>
  <si>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</si>
  <si>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</si>
  <si>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</si>
  <si>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</si>
  <si>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</si>
  <si>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</si>
  <si>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</si>
  <si>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</si>
  <si>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</si>
  <si>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</si>
  <si>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</si>
  <si>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</si>
  <si>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</si>
  <si>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</si>
  <si>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</si>
  <si>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</si>
  <si>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</si>
  <si>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</si>
  <si>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</si>
  <si>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</si>
  <si>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</si>
  <si>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</si>
  <si>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</si>
  <si>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</si>
  <si>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</si>
  <si>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</si>
  <si>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</si>
  <si>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</si>
  <si>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</si>
  <si>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</si>
  <si>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</si>
  <si>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</si>
  <si>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</si>
  <si>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</si>
  <si>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</si>
  <si>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</si>
  <si>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</si>
  <si>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</si>
  <si>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</si>
  <si>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</si>
  <si>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</si>
  <si>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</si>
  <si>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</si>
  <si>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</si>
  <si>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</si>
  <si>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</si>
  <si>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</si>
  <si>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</si>
  <si>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</si>
  <si>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</si>
  <si>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</si>
  <si>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</si>
  <si>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</si>
  <si>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</si>
  <si>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</si>
  <si>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</si>
  <si>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</si>
  <si>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</si>
  <si>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</si>
  <si>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</si>
  <si>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</si>
  <si>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</si>
  <si>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</si>
  <si>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</si>
  <si>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</si>
  <si>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</si>
  <si>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</si>
  <si>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</si>
  <si>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</si>
  <si>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</si>
  <si>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</si>
  <si>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</si>
  <si>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</si>
  <si>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</si>
  <si>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</si>
  <si>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</si>
  <si>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</si>
  <si>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</si>
  <si>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</si>
  <si>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</si>
  <si>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</si>
  <si>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</si>
  <si>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</si>
  <si>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</si>
  <si>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</si>
  <si>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</si>
  <si>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</si>
  <si>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</si>
  <si>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</si>
  <si>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</si>
  <si>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</si>
  <si>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</si>
  <si>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</si>
  <si>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</si>
  <si>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</si>
  <si>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</si>
  <si>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</si>
  <si>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</si>
  <si>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</si>
  <si>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</si>
  <si>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</si>
  <si>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</si>
  <si>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</si>
  <si>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</si>
  <si>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</si>
  <si>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</si>
  <si>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</si>
  <si>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</si>
  <si>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</si>
  <si>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</si>
  <si>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</si>
  <si>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</si>
  <si>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</si>
  <si>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</si>
  <si>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</si>
  <si>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</si>
  <si>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</si>
  <si>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</si>
  <si>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</si>
  <si>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</si>
  <si>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</si>
  <si>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</si>
  <si>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</si>
  <si>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</si>
  <si>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</si>
  <si>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</si>
  <si>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</si>
  <si>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</si>
  <si>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</si>
  <si>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</si>
  <si>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</si>
  <si>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</si>
  <si>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</si>
  <si>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</si>
  <si>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</si>
  <si>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</si>
  <si>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</si>
  <si>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</si>
  <si>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</si>
  <si>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</si>
  <si>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</si>
  <si>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</si>
  <si>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</si>
  <si>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</si>
  <si>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</si>
  <si>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</si>
  <si>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</si>
  <si>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</si>
  <si>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</si>
  <si>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</si>
  <si>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</si>
  <si>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</si>
  <si>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</si>
  <si>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</si>
  <si>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</si>
  <si>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</si>
  <si>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</si>
  <si>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</si>
  <si>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</si>
  <si>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</si>
  <si>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</si>
  <si>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</si>
  <si>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</si>
  <si>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</si>
  <si>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</si>
  <si>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</si>
  <si>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</si>
  <si>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</si>
  <si>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</si>
  <si>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</si>
  <si>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</si>
  <si>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</si>
  <si>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</si>
  <si>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</si>
  <si>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</si>
  <si>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</si>
  <si>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</si>
  <si>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</si>
  <si>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</si>
  <si>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</si>
  <si>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</si>
  <si>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</si>
  <si>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</si>
  <si>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</si>
  <si>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</si>
  <si>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</si>
  <si>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</si>
  <si>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</si>
  <si>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</si>
  <si>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</si>
  <si>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</si>
  <si>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</si>
  <si>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</si>
  <si>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</si>
  <si>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</si>
  <si>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</si>
  <si>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</si>
  <si>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</si>
  <si>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</si>
  <si>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</si>
  <si>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</si>
  <si>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</si>
  <si>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</si>
  <si>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</si>
  <si>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</si>
  <si>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</si>
  <si>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</si>
  <si>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</si>
  <si>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</si>
  <si>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</si>
  <si>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</si>
  <si>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</si>
  <si>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</si>
  <si>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</si>
  <si>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</si>
  <si>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</si>
  <si>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</si>
  <si>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</si>
  <si>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</si>
  <si>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</si>
  <si>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</si>
  <si>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</si>
  <si>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</si>
  <si>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</si>
  <si>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</si>
  <si>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</si>
  <si>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</si>
  <si>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</si>
  <si>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</si>
  <si>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</si>
  <si>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</si>
  <si>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</si>
  <si>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</si>
  <si>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</si>
  <si>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</si>
  <si>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</si>
  <si>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</si>
  <si>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</si>
  <si>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</si>
  <si>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</si>
  <si>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</si>
  <si>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</si>
  <si>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</si>
  <si>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</si>
  <si>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</si>
  <si>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</si>
  <si>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</si>
  <si>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</si>
  <si>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</si>
  <si>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</si>
  <si>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</si>
  <si>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</si>
  <si>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</si>
  <si>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</si>
  <si>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</si>
  <si>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</si>
  <si>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</si>
  <si>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</si>
  <si>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</si>
  <si>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</si>
  <si>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</si>
  <si>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</si>
  <si>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</si>
  <si>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</si>
  <si>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</si>
  <si>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</si>
  <si>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</si>
  <si>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</si>
  <si>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</si>
  <si>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</si>
  <si>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</si>
  <si>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</si>
  <si>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</si>
  <si>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</si>
  <si>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</si>
  <si>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</si>
  <si>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</si>
  <si>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</si>
  <si>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</si>
  <si>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</si>
  <si>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</si>
  <si>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</si>
  <si>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</si>
  <si>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</si>
  <si>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</si>
  <si>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</si>
  <si>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</si>
  <si>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</si>
  <si>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</si>
  <si>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</si>
  <si>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</si>
  <si>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</si>
  <si>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</si>
  <si>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</si>
  <si>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</si>
  <si>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</si>
  <si>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</si>
  <si>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</si>
  <si>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</si>
  <si>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</si>
  <si>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</si>
  <si>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</si>
  <si>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</si>
  <si>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</si>
  <si>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</si>
  <si>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</si>
  <si>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</si>
  <si>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</si>
  <si>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</si>
  <si>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</si>
  <si>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</si>
  <si>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</si>
  <si>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</si>
  <si>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</si>
  <si>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</si>
  <si>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</si>
  <si>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</si>
  <si>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</si>
  <si>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</si>
  <si>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</si>
  <si>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</si>
  <si>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</si>
  <si>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</si>
  <si>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</si>
  <si>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</si>
  <si>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</si>
  <si>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</si>
  <si>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</si>
  <si>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</si>
  <si>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</si>
  <si>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</si>
  <si>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</si>
  <si>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</si>
  <si>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</si>
  <si>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</si>
  <si>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</si>
  <si>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</si>
  <si>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</si>
  <si>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</si>
  <si>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</si>
  <si>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</si>
  <si>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</si>
  <si>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</si>
  <si>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</si>
  <si>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</si>
  <si>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</si>
  <si>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</si>
  <si>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</si>
  <si>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</si>
  <si>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</si>
  <si>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</si>
  <si>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</si>
  <si>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</si>
  <si>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</si>
  <si>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</si>
  <si>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</si>
  <si>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</si>
  <si>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</si>
  <si>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</si>
  <si>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</si>
  <si>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</si>
  <si>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</si>
  <si>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</si>
  <si>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</si>
  <si>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</si>
  <si>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</si>
  <si>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</si>
  <si>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</si>
  <si>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</si>
  <si>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</si>
  <si>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</si>
  <si>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</si>
  <si>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</si>
  <si>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</si>
  <si>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</si>
  <si>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</si>
  <si>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</si>
  <si>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</si>
  <si>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</si>
  <si>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</si>
  <si>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</si>
  <si>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</si>
  <si>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</si>
  <si>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</si>
  <si>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</si>
  <si>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</si>
  <si>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</si>
  <si>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</si>
  <si>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</si>
  <si>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</si>
  <si>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</si>
  <si>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</si>
  <si>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</si>
  <si>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</si>
  <si>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</si>
  <si>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</si>
  <si>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</si>
  <si>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</si>
  <si>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</si>
  <si>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</si>
  <si>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</si>
  <si>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</si>
  <si>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</si>
  <si>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</si>
  <si>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</si>
  <si>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</si>
  <si>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</si>
  <si>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</si>
  <si>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</si>
  <si>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</si>
  <si>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</si>
  <si>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</si>
  <si>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</si>
  <si>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</si>
  <si>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</si>
  <si>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</si>
  <si>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</si>
  <si>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</si>
  <si>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</si>
  <si>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</si>
  <si>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</si>
  <si>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</si>
  <si>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</si>
  <si>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</si>
  <si>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</si>
  <si>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</si>
  <si>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</si>
  <si>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</si>
  <si>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</si>
  <si>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</si>
  <si>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</si>
  <si>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</si>
  <si>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</si>
  <si>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</si>
  <si>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</si>
  <si>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</si>
  <si>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</si>
  <si>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</si>
  <si>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</si>
  <si>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</si>
  <si>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</si>
  <si>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</si>
  <si>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</si>
  <si>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</si>
  <si>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</si>
  <si>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</si>
  <si>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</si>
  <si>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</si>
  <si>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</si>
  <si>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</si>
  <si>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</si>
  <si>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</si>
  <si>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</si>
  <si>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</si>
  <si>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</si>
  <si>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</si>
  <si>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</si>
  <si>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</si>
  <si>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</si>
  <si>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</si>
  <si>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</si>
  <si>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</si>
  <si>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</si>
  <si>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</si>
  <si>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</si>
  <si>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</si>
  <si>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</si>
  <si>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</si>
  <si>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</si>
  <si>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</si>
  <si>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</si>
  <si>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</si>
  <si>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</si>
  <si>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</si>
  <si>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</si>
  <si>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</si>
  <si>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</si>
  <si>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</si>
  <si>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</si>
  <si>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</si>
  <si>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</si>
  <si>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</si>
  <si>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</si>
  <si>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</si>
  <si>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</si>
  <si>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</si>
  <si>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</si>
  <si>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</si>
  <si>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</si>
  <si>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</si>
  <si>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</si>
  <si>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</si>
  <si>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</si>
  <si>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</si>
  <si>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</si>
  <si>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</si>
  <si>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</si>
  <si>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</si>
  <si>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</si>
  <si>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</si>
  <si>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</si>
  <si>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</si>
  <si>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</si>
  <si>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</si>
  <si>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</si>
  <si>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</si>
  <si>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</si>
  <si>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</si>
  <si>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</si>
  <si>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</si>
  <si>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</si>
  <si>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</si>
  <si>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</si>
  <si>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</si>
  <si>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</si>
  <si>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</si>
  <si>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</si>
  <si>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</si>
  <si>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</si>
  <si>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</si>
  <si>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</si>
  <si>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</si>
  <si>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</si>
  <si>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</si>
  <si>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</si>
  <si>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</si>
  <si>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</si>
  <si>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</si>
  <si>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</si>
  <si>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</si>
  <si>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</si>
  <si>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</si>
  <si>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</si>
  <si>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</si>
  <si>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</si>
  <si>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</si>
  <si>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</si>
  <si>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</si>
  <si>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</si>
  <si>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</si>
  <si>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</si>
  <si>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</si>
  <si>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</si>
  <si>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</si>
  <si>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</si>
  <si>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</si>
  <si>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</si>
  <si>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</si>
  <si>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</si>
  <si>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</si>
  <si>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</si>
  <si>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</si>
  <si>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</si>
  <si>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</si>
  <si>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</si>
  <si>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</si>
  <si>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</si>
  <si>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</si>
  <si>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</si>
  <si>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</si>
  <si>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</si>
  <si>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</si>
  <si>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</si>
  <si>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</si>
  <si>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</si>
  <si>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</si>
  <si>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</si>
  <si>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</si>
  <si>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</si>
  <si>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</si>
  <si>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</si>
  <si>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</si>
  <si>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</si>
  <si>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</si>
  <si>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</si>
  <si>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</si>
  <si>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</si>
  <si>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</si>
  <si>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</si>
  <si>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</si>
  <si>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</si>
  <si>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</si>
  <si>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</si>
  <si>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</si>
  <si>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</si>
  <si>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</si>
  <si>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</si>
  <si>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</si>
  <si>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</si>
  <si>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</si>
  <si>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</si>
  <si>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</si>
  <si>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</si>
  <si>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</si>
  <si>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</si>
  <si>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</si>
  <si>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</si>
  <si>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</si>
  <si>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</si>
  <si>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</si>
  <si>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</si>
  <si>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</si>
  <si>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</si>
  <si>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</si>
  <si>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</si>
  <si>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</si>
  <si>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</si>
  <si>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</si>
  <si>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</si>
  <si>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</si>
  <si>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</si>
  <si>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</si>
  <si>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</si>
  <si>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</si>
  <si>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</si>
  <si>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</si>
  <si>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</si>
  <si>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</si>
  <si>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</si>
  <si>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</si>
  <si>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</si>
  <si>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</si>
  <si>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</si>
  <si>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</si>
  <si>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</si>
  <si>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</si>
  <si>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</si>
  <si>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</si>
  <si>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</si>
  <si>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</si>
  <si>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</si>
  <si>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</si>
  <si>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</si>
  <si>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</si>
  <si>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</si>
  <si>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</si>
  <si>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</si>
  <si>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</si>
  <si>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</si>
  <si>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</si>
  <si>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</si>
  <si>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</si>
  <si>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</si>
  <si>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</si>
  <si>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</si>
  <si>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</si>
  <si>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</si>
  <si>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</si>
  <si>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</si>
  <si>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</si>
  <si>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</si>
  <si>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</si>
  <si>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</si>
  <si>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</si>
  <si>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</si>
  <si>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</si>
  <si>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</si>
  <si>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</si>
  <si>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</si>
  <si>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</si>
  <si>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</si>
  <si>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</si>
  <si>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</si>
  <si>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</si>
  <si>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</si>
  <si>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</si>
  <si>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</si>
  <si>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</si>
  <si>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</si>
  <si>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</si>
  <si>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</si>
  <si>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</si>
  <si>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</si>
  <si>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</si>
  <si>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</si>
  <si>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</si>
  <si>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</si>
  <si>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</si>
  <si>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</si>
  <si>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</si>
  <si>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</si>
  <si>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</si>
  <si>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</si>
  <si>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</si>
  <si>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</si>
  <si>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</si>
  <si>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</si>
  <si>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</si>
  <si>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</si>
  <si>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</si>
  <si>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</si>
  <si>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</si>
  <si>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</si>
  <si>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</si>
  <si>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</si>
  <si>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</si>
  <si>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</si>
  <si>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</si>
  <si>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</si>
  <si>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</si>
  <si>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</si>
  <si>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</si>
  <si>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</si>
  <si>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</si>
  <si>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</si>
  <si>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</si>
  <si>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</si>
  <si>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</si>
  <si>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</si>
  <si>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</si>
  <si>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</si>
  <si>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</si>
  <si>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</si>
  <si>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</si>
  <si>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</si>
  <si>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</si>
  <si>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</si>
  <si>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</si>
  <si>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</si>
  <si>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</si>
  <si>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</si>
  <si>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</si>
  <si>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</si>
  <si>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</si>
  <si>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</si>
  <si>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</si>
  <si>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</si>
  <si>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</si>
  <si>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</si>
  <si>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</si>
  <si>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</si>
  <si>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</si>
  <si>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</si>
  <si>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</si>
  <si>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</si>
  <si>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</si>
  <si>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</si>
  <si>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</si>
  <si>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</si>
  <si>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</si>
  <si>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</si>
  <si>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</si>
  <si>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</si>
  <si>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</si>
  <si>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</si>
  <si>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</si>
  <si>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</si>
  <si>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</si>
  <si>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</si>
  <si>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</si>
  <si>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</si>
  <si>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</si>
  <si>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</si>
  <si>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</si>
  <si>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</si>
  <si>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</si>
  <si>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</si>
  <si>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</si>
  <si>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</si>
  <si>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</si>
  <si>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</si>
  <si>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</si>
  <si>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</si>
  <si>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</si>
  <si>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</si>
  <si>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</si>
  <si>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</si>
  <si>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</si>
  <si>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</si>
  <si>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</si>
  <si>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</si>
  <si>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</si>
  <si>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</si>
  <si>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</si>
  <si>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</si>
  <si>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</si>
  <si>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</si>
  <si>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</si>
  <si>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</si>
  <si>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</si>
  <si>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</si>
  <si>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</si>
  <si>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</si>
  <si>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</si>
  <si>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</si>
  <si>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</si>
  <si>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</si>
  <si>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</si>
  <si>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</si>
  <si>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</si>
  <si>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</si>
  <si>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</si>
  <si>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</si>
  <si>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</si>
  <si>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</si>
  <si>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</si>
  <si>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</si>
  <si>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</si>
  <si>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</si>
  <si>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</si>
  <si>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</si>
  <si>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</si>
  <si>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</si>
  <si>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</si>
  <si>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</si>
  <si>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</si>
  <si>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</si>
  <si>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</si>
  <si>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</si>
  <si>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</si>
  <si>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</si>
  <si>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</si>
  <si>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</si>
  <si>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</si>
  <si>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</si>
  <si>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</si>
  <si>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</si>
  <si>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</si>
  <si>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</si>
  <si>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</si>
  <si>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</si>
  <si>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</si>
  <si>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</si>
  <si>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</si>
  <si>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</si>
  <si>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</si>
  <si>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</si>
  <si>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</si>
  <si>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</si>
  <si>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</si>
  <si>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</si>
  <si>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</si>
  <si>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</si>
  <si>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</si>
  <si>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</si>
  <si>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</si>
  <si>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</si>
  <si>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</si>
  <si>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</si>
  <si>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</si>
  <si>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</si>
  <si>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</si>
  <si>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</si>
  <si>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</si>
  <si>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</si>
  <si>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</si>
  <si>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</si>
  <si>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</si>
  <si>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</si>
  <si>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</si>
  <si>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</si>
  <si>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</si>
  <si>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</si>
  <si>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</si>
  <si>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</si>
  <si>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</si>
  <si>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</si>
  <si>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</si>
  <si>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</si>
  <si>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</si>
  <si>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</si>
  <si>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</si>
  <si>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</si>
  <si>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</si>
  <si>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</si>
  <si>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</si>
  <si>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</si>
  <si>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</si>
  <si>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</si>
  <si>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</si>
  <si>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</si>
  <si>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</si>
  <si>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</si>
  <si>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</si>
  <si>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</si>
  <si>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</si>
  <si>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</si>
  <si>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</si>
  <si>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</si>
  <si>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</si>
  <si>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</si>
  <si>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</si>
  <si>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</si>
  <si>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</si>
  <si>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</si>
  <si>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</si>
  <si>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</si>
  <si>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</si>
  <si>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</si>
  <si>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</si>
  <si>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</si>
  <si>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</si>
  <si>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</si>
  <si>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</si>
  <si>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</si>
  <si>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</si>
  <si>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</si>
  <si>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</si>
  <si>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</si>
  <si>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</si>
  <si>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</si>
  <si>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</si>
  <si>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</si>
  <si>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</si>
  <si>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</si>
  <si>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</si>
  <si>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</si>
  <si>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</si>
  <si>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</si>
  <si>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</si>
  <si>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</si>
  <si>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</si>
  <si>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</si>
  <si>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</si>
  <si>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</si>
  <si>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</si>
  <si>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</si>
  <si>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</si>
  <si>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</si>
  <si>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</si>
  <si>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</si>
  <si>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</si>
  <si>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</si>
  <si>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</si>
  <si>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</si>
  <si>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</si>
  <si>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</si>
  <si>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</si>
  <si>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</si>
  <si>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</si>
  <si>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</si>
  <si>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</si>
  <si>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</si>
  <si>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</si>
  <si>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</si>
  <si>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</si>
  <si>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</si>
  <si>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</si>
  <si>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</si>
  <si>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</si>
  <si>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</si>
  <si>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</si>
  <si>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</si>
  <si>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</si>
  <si>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</si>
  <si>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</si>
  <si>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</si>
  <si>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</si>
  <si>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</si>
  <si>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</si>
  <si>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</si>
  <si>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</si>
  <si>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</si>
  <si>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</si>
  <si>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</si>
  <si>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</si>
  <si>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</si>
  <si>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</si>
  <si>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</si>
  <si>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</si>
  <si>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</si>
  <si>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</si>
  <si>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</si>
  <si>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</si>
  <si>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</si>
  <si>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</si>
  <si>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</si>
  <si>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</si>
  <si>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</si>
  <si>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</si>
  <si>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</si>
  <si>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</si>
  <si>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</si>
  <si>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</si>
  <si>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</si>
  <si>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</si>
  <si>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</si>
  <si>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</si>
  <si>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</si>
  <si>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</si>
  <si>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</si>
  <si>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</si>
  <si>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</si>
  <si>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</si>
  <si>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</si>
  <si>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</si>
  <si>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</si>
  <si>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</si>
  <si>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</si>
  <si>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</si>
  <si>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</si>
  <si>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</si>
  <si>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</si>
  <si>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</si>
  <si>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</si>
  <si>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</si>
  <si>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</si>
  <si>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</si>
  <si>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</si>
  <si>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</si>
  <si>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</si>
  <si>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</si>
  <si>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</si>
  <si>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</si>
  <si>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</si>
  <si>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</si>
  <si>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</si>
  <si>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</si>
  <si>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</si>
  <si>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</si>
  <si>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</si>
  <si>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</si>
  <si>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</si>
  <si>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</si>
  <si>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</si>
  <si>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</si>
  <si>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</si>
  <si>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</si>
  <si>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</si>
  <si>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</si>
  <si>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</si>
  <si>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</si>
  <si>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</si>
  <si>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</si>
  <si>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</si>
  <si>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</si>
  <si>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</si>
  <si>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</si>
  <si>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</si>
  <si>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</si>
  <si>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</si>
  <si>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</si>
  <si>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</si>
  <si>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</si>
  <si>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</si>
  <si>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</si>
  <si>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</si>
  <si>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</si>
  <si>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</si>
  <si>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</si>
  <si>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</si>
  <si>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</si>
  <si>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</si>
  <si>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</si>
  <si>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</si>
  <si>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</si>
  <si>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</si>
  <si>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</si>
  <si>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</si>
  <si>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</si>
  <si>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</si>
  <si>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</si>
  <si>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</si>
  <si>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</si>
  <si>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</si>
  <si>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</si>
  <si>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</si>
  <si>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</si>
  <si>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</si>
  <si>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</si>
  <si>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</si>
  <si>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</si>
  <si>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</si>
  <si>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</si>
  <si>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</si>
  <si>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</si>
  <si>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</si>
  <si>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</si>
  <si>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</si>
  <si>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</si>
  <si>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</si>
  <si>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</si>
  <si>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</si>
  <si>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</si>
  <si>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</si>
  <si>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</si>
  <si>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</si>
  <si>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</si>
  <si>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</si>
  <si>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</si>
  <si>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</si>
  <si>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</si>
  <si>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</si>
  <si>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</si>
  <si>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</si>
  <si>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</si>
  <si>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</si>
  <si>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</si>
  <si>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</si>
  <si>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</si>
  <si>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</si>
  <si>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</si>
  <si>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</si>
  <si>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</si>
  <si>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</si>
  <si>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</si>
  <si>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</si>
  <si>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</si>
  <si>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</si>
  <si>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</si>
  <si>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</si>
  <si>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</si>
  <si>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</si>
  <si>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</si>
  <si>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</si>
  <si>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</si>
  <si>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</si>
  <si>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</si>
  <si>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</si>
  <si>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</si>
  <si>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</si>
  <si>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</si>
  <si>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</si>
  <si>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</si>
  <si>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</si>
  <si>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</si>
  <si>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</si>
  <si>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</si>
  <si>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</si>
  <si>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</si>
  <si>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</si>
  <si>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</si>
  <si>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</si>
  <si>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</si>
  <si>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</si>
  <si>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</si>
  <si>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</si>
  <si>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</si>
  <si>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</si>
  <si>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</si>
  <si>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</si>
  <si>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</si>
  <si>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</si>
  <si>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</si>
  <si>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</si>
  <si>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</si>
  <si>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</si>
  <si>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</si>
  <si>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</si>
  <si>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</si>
  <si>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</si>
  <si>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</si>
  <si>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</si>
  <si>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</si>
  <si>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</si>
  <si>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</si>
  <si>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</si>
  <si>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</si>
  <si>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</si>
  <si>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</si>
  <si>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</si>
  <si>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</si>
  <si>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</si>
  <si>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</si>
  <si>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</si>
  <si>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</si>
  <si>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</si>
  <si>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</si>
  <si>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</si>
  <si>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</si>
  <si>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</si>
  <si>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</si>
  <si>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</si>
  <si>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</si>
  <si>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</si>
  <si>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</si>
  <si>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</si>
  <si>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</si>
  <si>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</si>
  <si>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</si>
  <si>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</si>
  <si>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</si>
  <si>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</si>
  <si>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</si>
  <si>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</si>
  <si>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</si>
  <si>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</si>
  <si>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</si>
  <si>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</si>
  <si>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</si>
  <si>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</si>
  <si>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</si>
  <si>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</si>
  <si>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</si>
  <si>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</si>
  <si>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</si>
  <si>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</si>
  <si>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</si>
  <si>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</si>
  <si>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</si>
  <si>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</si>
  <si>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</si>
  <si>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</si>
  <si>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</si>
  <si>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</si>
  <si>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</si>
  <si>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</si>
  <si>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</si>
  <si>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</si>
  <si>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</si>
  <si>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</si>
  <si>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</si>
  <si>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</si>
  <si>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</si>
  <si>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</si>
  <si>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</si>
  <si>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</si>
  <si>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</si>
  <si>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</si>
  <si>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</si>
  <si>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</si>
  <si>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</si>
  <si>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</si>
  <si>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</si>
  <si>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</si>
  <si>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</si>
  <si>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</si>
  <si>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</si>
  <si>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</si>
  <si>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</si>
  <si>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</si>
  <si>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</si>
  <si>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</si>
  <si>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</si>
  <si>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</si>
  <si>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</si>
  <si>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</si>
  <si>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</si>
  <si>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</si>
  <si>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</si>
  <si>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</si>
  <si>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</si>
  <si>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</si>
  <si>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</si>
  <si>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</si>
  <si>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</si>
  <si>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</si>
  <si>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</si>
  <si>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</si>
  <si>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</si>
  <si>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</si>
  <si>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</si>
  <si>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</si>
  <si>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</si>
  <si>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</si>
  <si>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</si>
  <si>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</si>
  <si>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</si>
  <si>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</si>
  <si>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</si>
  <si>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</si>
  <si>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</si>
  <si>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</si>
  <si>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</si>
  <si>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</si>
  <si>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</si>
  <si>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</si>
  <si>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</si>
  <si>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</si>
  <si>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</si>
  <si>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</si>
  <si>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</si>
  <si>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</si>
  <si>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</si>
  <si>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</si>
  <si>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</si>
  <si>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</si>
  <si>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</si>
  <si>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</si>
  <si>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</si>
  <si>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</si>
  <si>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</si>
  <si>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</si>
  <si>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</si>
  <si>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</si>
  <si>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</si>
  <si>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</si>
  <si>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</si>
  <si>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</si>
  <si>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</si>
  <si>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</si>
  <si>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</si>
  <si>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</si>
  <si>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</si>
  <si>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</si>
  <si>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</si>
  <si>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</si>
  <si>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</si>
  <si>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</si>
  <si>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</si>
  <si>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</si>
  <si>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</si>
  <si>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</si>
  <si>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</si>
  <si>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</si>
  <si>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</si>
  <si>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</si>
  <si>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</si>
  <si>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</si>
  <si>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</si>
  <si>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</si>
  <si>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</si>
  <si>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</si>
  <si>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</si>
  <si>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</si>
  <si>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</si>
  <si>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</si>
  <si>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</si>
  <si>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</si>
  <si>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</si>
  <si>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</si>
  <si>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</si>
  <si>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</si>
  <si>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</si>
  <si>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</si>
  <si>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</si>
  <si>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</si>
  <si>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</si>
  <si>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</si>
  <si>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</si>
  <si>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</si>
  <si>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</si>
  <si>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</si>
  <si>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</si>
  <si>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</si>
  <si>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</si>
  <si>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</si>
  <si>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</si>
  <si>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</si>
  <si>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</si>
  <si>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</si>
  <si>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</si>
  <si>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</si>
  <si>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</si>
  <si>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</si>
  <si>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</si>
  <si>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</si>
  <si>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</si>
  <si>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</si>
  <si>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</si>
  <si>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</si>
  <si>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</si>
  <si>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</si>
  <si>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</si>
  <si>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</si>
  <si>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</si>
  <si>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</si>
  <si>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</si>
  <si>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</si>
  <si>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</si>
  <si>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</si>
  <si>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</si>
  <si>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</si>
  <si>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</si>
  <si>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</si>
  <si>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</si>
  <si>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</si>
  <si>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</si>
  <si>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</si>
  <si>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</si>
  <si>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</si>
  <si>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</si>
  <si>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</si>
  <si>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</si>
  <si>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</si>
  <si>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</si>
  <si>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</si>
  <si>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</si>
  <si>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</si>
  <si>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</si>
  <si>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</si>
  <si>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</si>
  <si>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</si>
  <si>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</si>
  <si>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</si>
  <si>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</si>
  <si>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</si>
  <si>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</si>
  <si>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</si>
  <si>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</si>
  <si>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</si>
  <si>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</si>
  <si>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</si>
  <si>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</si>
  <si>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</si>
  <si>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</si>
  <si>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</si>
  <si>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</si>
  <si>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</si>
  <si>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</si>
  <si>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</si>
  <si>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</si>
  <si>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</si>
  <si>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</si>
  <si>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</si>
  <si>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</si>
  <si>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</si>
  <si>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</si>
  <si>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</si>
  <si>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</si>
  <si>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</si>
  <si>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</si>
  <si>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</si>
  <si>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</si>
  <si>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</si>
  <si>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</si>
  <si>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</si>
  <si>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</si>
  <si>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</si>
  <si>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</si>
  <si>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</si>
  <si>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</si>
  <si>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</si>
  <si>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</si>
  <si>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</si>
  <si>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</si>
  <si>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</si>
  <si>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</si>
  <si>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</si>
  <si>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</si>
  <si>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</si>
  <si>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</si>
  <si>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</si>
  <si>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</si>
  <si>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</si>
  <si>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</si>
  <si>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</si>
  <si>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</si>
  <si>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</si>
  <si>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</si>
  <si>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</si>
  <si>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</si>
  <si>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</si>
  <si>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</si>
  <si>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</si>
  <si>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</si>
  <si>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</si>
  <si>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</si>
  <si>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</si>
  <si>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</si>
  <si>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</si>
  <si>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</si>
  <si>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</si>
  <si>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</si>
  <si>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</si>
  <si>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</si>
  <si>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</si>
  <si>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</si>
  <si>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</si>
  <si>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</si>
  <si>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</si>
  <si>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</si>
  <si>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</si>
  <si>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</si>
  <si>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</si>
  <si>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</si>
  <si>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</si>
  <si>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</si>
  <si>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</si>
  <si>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</si>
  <si>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</si>
  <si>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</si>
  <si>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</si>
  <si>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</si>
  <si>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</si>
  <si>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</si>
  <si>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</si>
  <si>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</si>
  <si>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</si>
  <si>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</si>
  <si>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</si>
  <si>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</si>
  <si>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</si>
  <si>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</si>
  <si>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</si>
  <si>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</si>
  <si>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</si>
  <si>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</si>
  <si>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</si>
  <si>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</si>
  <si>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</si>
  <si>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</si>
  <si>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</si>
  <si>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</si>
  <si>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</si>
  <si>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</si>
  <si>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</si>
  <si>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</si>
  <si>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</si>
  <si>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</si>
  <si>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</si>
  <si>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</si>
  <si>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</si>
  <si>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</si>
  <si>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</si>
  <si>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</si>
  <si>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</si>
  <si>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</si>
  <si>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</si>
  <si>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</si>
  <si>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</si>
  <si>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</si>
  <si>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</si>
  <si>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</si>
  <si>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</si>
  <si>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</si>
  <si>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</si>
  <si>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</si>
  <si>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</si>
  <si>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</si>
  <si>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</si>
  <si>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</si>
  <si>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</si>
  <si>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</si>
  <si>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</si>
  <si>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</si>
  <si>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</si>
  <si>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</si>
  <si>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</si>
  <si>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</si>
  <si>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</si>
  <si>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</si>
  <si>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</si>
  <si>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</si>
  <si>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</si>
  <si>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</si>
  <si>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</si>
  <si>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</si>
  <si>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</si>
  <si>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</si>
  <si>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</si>
  <si>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</si>
  <si>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</si>
  <si>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</si>
  <si>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</si>
  <si>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</si>
  <si>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</si>
  <si>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</si>
  <si>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</si>
  <si>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</si>
  <si>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</si>
  <si>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</si>
  <si>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</si>
  <si>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</si>
  <si>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</si>
  <si>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</si>
  <si>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</si>
  <si>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</si>
  <si>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</si>
  <si>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</si>
  <si>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</si>
  <si>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</si>
  <si>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</si>
  <si>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</si>
  <si>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</si>
  <si>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</si>
  <si>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</si>
  <si>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</si>
  <si>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</si>
  <si>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</si>
  <si>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</si>
  <si>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</si>
  <si>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</si>
  <si>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</si>
  <si>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</si>
  <si>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</si>
  <si>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</si>
  <si>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</si>
  <si>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</si>
  <si>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</si>
  <si>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</si>
  <si>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</si>
  <si>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</si>
  <si>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</si>
  <si>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</si>
  <si>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</si>
  <si>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</si>
  <si>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</si>
  <si>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</si>
  <si>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</si>
  <si>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</si>
  <si>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</si>
  <si>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</si>
  <si>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</si>
  <si>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</si>
  <si>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</si>
  <si>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</si>
  <si>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</si>
  <si>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</si>
  <si>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</si>
  <si>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</si>
  <si>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</si>
  <si>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</si>
  <si>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</si>
  <si>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</si>
  <si>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</si>
  <si>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</si>
  <si>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</si>
  <si>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</si>
  <si>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</si>
  <si>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</si>
  <si>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</si>
  <si>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</si>
  <si>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</si>
  <si>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</si>
  <si>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</si>
  <si>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</si>
  <si>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</si>
  <si>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</si>
  <si>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</si>
  <si>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</si>
  <si>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</si>
  <si>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</si>
  <si>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</si>
  <si>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</si>
  <si>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</si>
  <si>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</si>
  <si>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</si>
  <si>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</si>
  <si>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</si>
  <si>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</si>
  <si>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</si>
  <si>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</si>
  <si>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</si>
  <si>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</si>
  <si>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</si>
  <si>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</si>
  <si>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</si>
  <si>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</si>
  <si>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</si>
  <si>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</si>
  <si>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</si>
  <si>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</si>
  <si>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</si>
  <si>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</si>
  <si>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</si>
  <si>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</si>
  <si>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</si>
  <si>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</si>
  <si>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</si>
  <si>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</si>
  <si>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</si>
  <si>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</si>
  <si>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</si>
  <si>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</si>
  <si>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</si>
  <si>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</si>
  <si>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</si>
  <si>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</si>
  <si>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</si>
  <si>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</si>
  <si>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</si>
  <si>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</si>
  <si>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</si>
  <si>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</si>
  <si>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</si>
  <si>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</si>
  <si>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</si>
  <si>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</si>
  <si>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</si>
  <si>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</si>
  <si>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</si>
  <si>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</si>
  <si>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</si>
  <si>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</si>
  <si>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</si>
  <si>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</si>
  <si>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</si>
  <si>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</si>
  <si>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</si>
  <si>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</si>
  <si>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</si>
  <si>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</si>
  <si>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</si>
  <si>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</si>
  <si>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</si>
  <si>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</si>
  <si>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</si>
  <si>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</si>
  <si>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</si>
  <si>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</si>
  <si>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</si>
  <si>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</si>
  <si>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</si>
  <si>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</si>
  <si>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</si>
  <si>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</si>
  <si>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</si>
  <si>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</si>
  <si>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</si>
  <si>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</si>
  <si>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</si>
  <si>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</si>
  <si>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</si>
  <si>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</si>
  <si>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</si>
  <si>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</si>
  <si>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</si>
  <si>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</si>
  <si>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</si>
  <si>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</si>
  <si>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</si>
  <si>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</si>
  <si>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</si>
  <si>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</si>
  <si>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</si>
  <si>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</si>
  <si>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</si>
  <si>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</si>
  <si>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</si>
  <si>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</si>
  <si>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</si>
  <si>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</si>
  <si>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</si>
  <si>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</si>
  <si>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</si>
  <si>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</si>
  <si>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</si>
  <si>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</si>
  <si>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</si>
  <si>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</si>
  <si>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</si>
  <si>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</si>
  <si>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</si>
  <si>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</si>
  <si>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</si>
  <si>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</si>
  <si>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</si>
  <si>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</si>
  <si>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</si>
  <si>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</si>
  <si>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</si>
  <si>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</si>
  <si>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</si>
  <si>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</si>
  <si>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</si>
  <si>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</si>
  <si>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</si>
  <si>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</si>
  <si>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</si>
  <si>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</si>
  <si>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</si>
  <si>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</si>
  <si>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</si>
  <si>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</si>
  <si>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</si>
  <si>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</si>
  <si>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</si>
  <si>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</si>
  <si>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</si>
  <si>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</si>
  <si>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</si>
  <si>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</si>
  <si>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</si>
  <si>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</si>
  <si>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</si>
  <si>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</si>
  <si>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</si>
  <si>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</si>
  <si>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</si>
  <si>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</si>
  <si>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</si>
  <si>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</si>
  <si>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</si>
  <si>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</si>
  <si>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</si>
  <si>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</si>
  <si>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</si>
  <si>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</si>
  <si>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</si>
  <si>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</si>
  <si>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</si>
  <si>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</si>
  <si>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</si>
  <si>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</si>
  <si>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</si>
  <si>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</si>
  <si>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</si>
  <si>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</si>
  <si>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</si>
  <si>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</si>
  <si>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</si>
  <si>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</si>
  <si>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</si>
  <si>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</si>
  <si>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</si>
  <si>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</si>
  <si>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</si>
  <si>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</si>
  <si>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</si>
  <si>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</si>
  <si>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</si>
  <si>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</si>
  <si>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</si>
  <si>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</si>
  <si>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</si>
  <si>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</si>
  <si>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</si>
  <si>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</si>
  <si>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</si>
  <si>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</si>
  <si>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</si>
  <si>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</si>
  <si>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</si>
  <si>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</si>
  <si>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</si>
  <si>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</si>
  <si>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</si>
  <si>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</si>
  <si>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</si>
  <si>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</si>
  <si>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</si>
  <si>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</si>
  <si>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</si>
  <si>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</si>
  <si>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</si>
  <si>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</si>
  <si>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</si>
  <si>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</si>
  <si>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</si>
  <si>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</si>
  <si>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</si>
  <si>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</si>
  <si>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</si>
  <si>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</si>
  <si>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</si>
  <si>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</si>
  <si>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</si>
  <si>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</si>
  <si>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</si>
  <si>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</si>
  <si>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</si>
  <si>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</si>
  <si>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</si>
  <si>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</si>
  <si>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</si>
  <si>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</si>
  <si>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</si>
  <si>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</si>
  <si>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</si>
  <si>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</si>
  <si>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</si>
  <si>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</si>
  <si>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</si>
  <si>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</si>
  <si>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</si>
  <si>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</si>
  <si>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</si>
  <si>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</si>
  <si>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</si>
  <si>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</si>
  <si>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</si>
  <si>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</si>
  <si>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</si>
  <si>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</si>
  <si>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</si>
  <si>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</si>
  <si>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</si>
  <si>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</si>
  <si>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</si>
  <si>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</si>
  <si>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</si>
  <si>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</si>
  <si>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</si>
  <si>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</si>
  <si>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</si>
  <si>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</si>
  <si>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</si>
  <si>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</si>
  <si>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</si>
  <si>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</si>
  <si>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</si>
  <si>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</si>
  <si>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</si>
  <si>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</si>
  <si>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</si>
  <si>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</si>
  <si>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</si>
  <si>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</si>
  <si>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</si>
  <si>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</si>
  <si>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</si>
  <si>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</si>
  <si>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</si>
  <si>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</si>
  <si>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</si>
  <si>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</si>
  <si>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</si>
  <si>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</si>
  <si>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</si>
  <si>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</si>
  <si>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</si>
  <si>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</si>
  <si>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</si>
  <si>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</si>
  <si>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</si>
  <si>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</si>
  <si>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</si>
  <si>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</si>
  <si>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</si>
  <si>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</si>
  <si>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</si>
  <si>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</si>
  <si>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</si>
  <si>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</si>
  <si>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</si>
  <si>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</si>
  <si>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</si>
  <si>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</si>
  <si>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</si>
  <si>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</si>
  <si>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</si>
  <si>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</si>
  <si>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</si>
  <si>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</si>
  <si>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</si>
  <si>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</si>
  <si>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</si>
  <si>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</si>
  <si>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</si>
  <si>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</si>
  <si>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</si>
  <si>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</si>
  <si>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</si>
  <si>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</si>
  <si>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</si>
  <si>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</si>
  <si>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</si>
  <si>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</si>
  <si>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</si>
  <si>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</si>
  <si>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</si>
  <si>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</si>
  <si>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</si>
  <si>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</si>
  <si>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</si>
  <si>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</si>
  <si>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</si>
  <si>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</si>
  <si>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</si>
  <si>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</si>
  <si>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</si>
  <si>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</si>
  <si>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</si>
  <si>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</si>
  <si>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</si>
  <si>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</si>
  <si>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</si>
  <si>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</si>
  <si>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</si>
  <si>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</si>
  <si>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</si>
  <si>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</si>
  <si>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</si>
  <si>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</si>
  <si>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</si>
  <si>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</si>
  <si>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</si>
  <si>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</si>
  <si>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</si>
  <si>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</si>
  <si>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</si>
  <si>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</si>
  <si>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</si>
  <si>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</si>
  <si>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</si>
  <si>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</si>
  <si>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</si>
  <si>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</si>
  <si>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</si>
  <si>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</si>
  <si>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</si>
  <si>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</si>
  <si>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</si>
  <si>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</si>
  <si>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</si>
  <si>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</si>
  <si>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</si>
  <si>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</si>
  <si>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</si>
  <si>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</si>
  <si>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</si>
  <si>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</si>
  <si>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</si>
  <si>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</si>
  <si>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</si>
  <si>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</si>
  <si>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</si>
  <si>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</si>
  <si>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</si>
  <si>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</si>
  <si>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</si>
  <si>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</si>
  <si>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</si>
  <si>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</si>
  <si>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</si>
  <si>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</si>
  <si>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</si>
  <si>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</si>
  <si>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</si>
  <si>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</si>
  <si>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</si>
  <si>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</si>
  <si>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</si>
  <si>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</si>
  <si>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</si>
  <si>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</si>
  <si>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</si>
  <si>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</si>
  <si>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</si>
  <si>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</si>
  <si>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</si>
  <si>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</si>
  <si>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</si>
  <si>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</si>
  <si>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</si>
  <si>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</si>
  <si>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</si>
  <si>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</si>
  <si>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</si>
  <si>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</si>
  <si>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</si>
  <si>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</si>
  <si>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</si>
  <si>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</si>
  <si>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</si>
  <si>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</si>
  <si>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</si>
  <si>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</si>
  <si>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</si>
  <si>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</si>
  <si>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</si>
  <si>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</si>
  <si>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</si>
  <si>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</si>
  <si>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</si>
  <si>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</si>
  <si>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</si>
  <si>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</si>
  <si>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</si>
  <si>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</si>
  <si>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</si>
  <si>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</si>
  <si>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</si>
  <si>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</si>
  <si>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</si>
  <si>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</si>
  <si>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</si>
  <si>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</si>
  <si>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</si>
  <si>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</si>
  <si>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</si>
  <si>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</si>
  <si>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</si>
  <si>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</si>
  <si>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</si>
  <si>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</si>
  <si>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</si>
  <si>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</si>
  <si>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</si>
  <si>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</si>
  <si>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</si>
  <si>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</si>
  <si>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</si>
  <si>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</si>
  <si>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</si>
  <si>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</si>
  <si>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</si>
  <si>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</si>
  <si>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</si>
  <si>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</si>
  <si>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</si>
  <si>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</si>
  <si>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</si>
  <si>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</si>
  <si>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</si>
  <si>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</si>
  <si>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</si>
  <si>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</si>
  <si>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</si>
  <si>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</si>
  <si>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</si>
  <si>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</si>
  <si>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</si>
  <si>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</si>
  <si>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</si>
  <si>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</si>
  <si>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</si>
  <si>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</si>
  <si>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</si>
  <si>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</si>
  <si>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</si>
  <si>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</si>
  <si>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</si>
  <si>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</si>
  <si>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</si>
  <si>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</si>
  <si>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</si>
  <si>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</si>
  <si>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</si>
  <si>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</si>
  <si>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</si>
  <si>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</si>
  <si>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</si>
  <si>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</si>
  <si>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</si>
  <si>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</si>
  <si>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</si>
  <si>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</si>
  <si>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</si>
  <si>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</si>
  <si>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</si>
  <si>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</si>
  <si>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</si>
  <si>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</si>
  <si>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</si>
  <si>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</si>
  <si>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</si>
  <si>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</si>
  <si>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</si>
  <si>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</si>
  <si>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</si>
  <si>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</si>
  <si>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</si>
  <si>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</si>
  <si>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</si>
  <si>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</si>
  <si>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</si>
  <si>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</si>
  <si>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</si>
  <si>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</si>
  <si>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</si>
  <si>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</si>
  <si>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</si>
  <si>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</si>
  <si>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</si>
  <si>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</si>
  <si>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</si>
  <si>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</si>
  <si>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</si>
  <si>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</si>
  <si>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</si>
  <si>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</si>
  <si>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</si>
  <si>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</si>
  <si>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</si>
  <si>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</si>
  <si>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</si>
  <si>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</si>
  <si>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</si>
  <si>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</si>
  <si>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</si>
  <si>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</si>
  <si>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</si>
  <si>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</si>
  <si>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</si>
  <si>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</si>
  <si>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</si>
  <si>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</si>
  <si>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</si>
  <si>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</si>
  <si>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</si>
  <si>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</si>
  <si>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</si>
  <si>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</si>
  <si>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</si>
  <si>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</si>
  <si>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</si>
  <si>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</si>
  <si>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</si>
  <si>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</si>
  <si>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</si>
  <si>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</si>
  <si>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</si>
  <si>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</si>
  <si>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</si>
  <si>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</si>
  <si>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</si>
  <si>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</si>
  <si>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</si>
  <si>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</si>
  <si>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</si>
  <si>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</si>
  <si>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</si>
  <si>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</si>
  <si>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</si>
  <si>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</si>
  <si>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</si>
  <si>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</si>
  <si>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</si>
  <si>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</si>
  <si>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</si>
  <si>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</si>
  <si>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</si>
  <si>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</si>
  <si>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</si>
  <si>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</si>
  <si>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</si>
  <si>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</si>
  <si>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</si>
  <si>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</si>
  <si>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</si>
  <si>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</si>
  <si>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</si>
  <si>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</si>
  <si>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</si>
  <si>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</si>
  <si>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</si>
  <si>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</si>
  <si>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</si>
  <si>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</si>
  <si>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</si>
  <si>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</si>
  <si>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</si>
  <si>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</si>
  <si>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</si>
  <si>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</si>
  <si>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</si>
  <si>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</si>
  <si>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</si>
  <si>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</si>
  <si>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</si>
  <si>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</si>
  <si>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</si>
  <si>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</si>
  <si>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</si>
  <si>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</si>
  <si>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</si>
  <si>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</si>
  <si>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</si>
  <si>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</si>
  <si>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</si>
  <si>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</si>
  <si>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</si>
  <si>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</si>
  <si>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</si>
  <si>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</si>
  <si>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</si>
  <si>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</si>
  <si>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</si>
  <si>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</si>
  <si>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</si>
  <si>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</si>
  <si>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</si>
  <si>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</si>
  <si>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</si>
  <si>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</si>
  <si>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</si>
  <si>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</si>
  <si>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</si>
  <si>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</si>
  <si>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</si>
  <si>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</si>
  <si>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</si>
  <si>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</si>
  <si>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</si>
  <si>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</si>
  <si>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</si>
  <si>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</si>
  <si>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</si>
  <si>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</si>
  <si>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</si>
  <si>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</si>
  <si>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</si>
  <si>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</si>
  <si>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</si>
  <si>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</si>
  <si>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</si>
  <si>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</si>
  <si>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</si>
  <si>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</si>
  <si>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</si>
  <si>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</si>
  <si>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</si>
  <si>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</si>
  <si>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</si>
  <si>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</si>
  <si>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</si>
  <si>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</si>
  <si>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</si>
  <si>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</si>
  <si>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</si>
  <si>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</si>
  <si>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</si>
  <si>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</si>
  <si>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</si>
  <si>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</si>
  <si>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</si>
  <si>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</si>
  <si>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</si>
  <si>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</si>
  <si>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</si>
  <si>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</si>
  <si>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</si>
  <si>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</si>
  <si>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</si>
  <si>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</si>
  <si>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</si>
  <si>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</si>
  <si>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</si>
  <si>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</si>
  <si>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</si>
  <si>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</si>
  <si>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</si>
  <si>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</si>
  <si>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</si>
  <si>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</si>
  <si>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</si>
  <si>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</si>
  <si>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</si>
  <si>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</si>
  <si>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</si>
  <si>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</si>
  <si>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</si>
  <si>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</si>
  <si>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</si>
  <si>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</si>
  <si>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</si>
  <si>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</si>
  <si>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</si>
  <si>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</si>
  <si>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</si>
  <si>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</si>
  <si>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</si>
  <si>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</si>
  <si>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</si>
  <si>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</si>
  <si>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</si>
  <si>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</si>
  <si>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</si>
  <si>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</si>
  <si>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</si>
  <si>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</si>
  <si>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</si>
  <si>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</si>
  <si>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</si>
  <si>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</si>
  <si>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</si>
  <si>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</si>
  <si>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</si>
  <si>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</si>
  <si>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</si>
  <si>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</si>
  <si>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</si>
  <si>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</si>
  <si>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</si>
  <si>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</si>
  <si>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</si>
  <si>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</si>
  <si>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</si>
  <si>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</si>
  <si>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</si>
  <si>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</si>
  <si>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</si>
  <si>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</si>
  <si>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</si>
  <si>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</si>
  <si>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</si>
  <si>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</si>
  <si>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</si>
  <si>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</si>
  <si>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</si>
  <si>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</si>
  <si>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</si>
  <si>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</si>
  <si>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</si>
  <si>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</si>
  <si>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</si>
  <si>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</si>
  <si>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</si>
  <si>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</si>
  <si>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</si>
  <si>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</si>
  <si>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</si>
  <si>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</si>
  <si>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</si>
  <si>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</si>
  <si>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</si>
  <si>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</si>
  <si>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</si>
  <si>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</si>
  <si>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</si>
  <si>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</si>
  <si>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</si>
  <si>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</si>
  <si>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</si>
  <si>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</si>
  <si>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</si>
  <si>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</si>
  <si>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</si>
  <si>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</si>
  <si>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</si>
  <si>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</si>
  <si>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</si>
  <si>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</si>
  <si>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</si>
  <si>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</si>
  <si>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</si>
  <si>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</si>
  <si>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</si>
  <si>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</si>
  <si>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</si>
  <si>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</si>
  <si>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</si>
  <si>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</si>
  <si>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</si>
  <si>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</si>
  <si>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</si>
  <si>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</si>
  <si>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</si>
  <si>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</si>
  <si>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</si>
  <si>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</si>
  <si>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</si>
  <si>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</si>
  <si>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</si>
  <si>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</si>
  <si>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</si>
  <si>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</si>
  <si>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</si>
  <si>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</si>
  <si>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</si>
  <si>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</si>
  <si>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</si>
  <si>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</si>
  <si>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</si>
  <si>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</si>
  <si>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</si>
  <si>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</si>
  <si>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</si>
  <si>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</si>
  <si>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</si>
  <si>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</si>
  <si>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</si>
  <si>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</si>
  <si>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</si>
  <si>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</si>
  <si>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</si>
  <si>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</si>
  <si>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</si>
  <si>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</si>
  <si>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</si>
  <si>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</si>
  <si>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</si>
  <si>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</si>
  <si>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</si>
  <si>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</si>
  <si>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</si>
  <si>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</si>
  <si>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</si>
  <si>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</si>
  <si>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</si>
  <si>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</si>
  <si>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</si>
  <si>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</si>
  <si>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</si>
  <si>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</si>
  <si>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</si>
  <si>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</si>
  <si>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</si>
  <si>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</si>
  <si>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</si>
  <si>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</si>
  <si>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</si>
  <si>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</si>
  <si>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</si>
  <si>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</si>
  <si>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</si>
  <si>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</si>
  <si>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</si>
  <si>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</si>
  <si>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</si>
  <si>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</si>
  <si>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</si>
  <si>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</si>
  <si>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</si>
  <si>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</si>
  <si>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</si>
  <si>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</si>
  <si>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</si>
  <si>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</si>
  <si>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</si>
  <si>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</si>
  <si>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</si>
  <si>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</si>
  <si>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</si>
  <si>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</si>
  <si>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</si>
  <si>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</si>
  <si>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</si>
  <si>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</si>
  <si>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</si>
  <si>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</si>
  <si>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</si>
  <si>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</si>
  <si>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</si>
  <si>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</si>
  <si>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</si>
  <si>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</si>
  <si>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</si>
  <si>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</si>
  <si>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</si>
  <si>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</si>
  <si>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</si>
  <si>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</si>
  <si>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</si>
  <si>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</si>
  <si>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</si>
  <si>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</si>
  <si>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</si>
  <si>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</si>
  <si>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</si>
  <si>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</si>
  <si>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</si>
  <si>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</si>
  <si>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</si>
  <si>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</si>
  <si>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</si>
  <si>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</si>
  <si>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</si>
  <si>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</si>
  <si>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</si>
  <si>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</si>
  <si>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</si>
  <si>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</si>
  <si>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</si>
  <si>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</si>
  <si>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</si>
  <si>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</si>
  <si>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</si>
  <si>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</si>
  <si>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</si>
  <si>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</si>
  <si>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</si>
  <si>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</si>
  <si>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</si>
  <si>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</si>
  <si>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</si>
  <si>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</si>
  <si>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</si>
  <si>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</si>
  <si>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</si>
  <si>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</si>
  <si>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</si>
  <si>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</si>
  <si>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</si>
  <si>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</si>
  <si>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</si>
  <si>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</si>
  <si>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</si>
  <si>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</si>
  <si>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</si>
  <si>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</si>
  <si>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</si>
  <si>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</si>
  <si>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</si>
  <si>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</si>
  <si>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</si>
  <si>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</si>
  <si>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</si>
  <si>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</si>
  <si>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</si>
  <si>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</si>
  <si>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</si>
  <si>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</si>
  <si>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</si>
  <si>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</si>
  <si>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</si>
  <si>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</si>
  <si>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</si>
  <si>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</si>
  <si>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</si>
  <si>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</si>
  <si>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</si>
  <si>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</si>
  <si>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</si>
  <si>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</si>
  <si>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</si>
  <si>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</si>
  <si>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</si>
  <si>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</si>
  <si>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</si>
  <si>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</si>
  <si>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</si>
  <si>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</si>
  <si>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</si>
  <si>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</si>
  <si>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</si>
  <si>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</si>
  <si>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</si>
  <si>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</si>
  <si>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</si>
  <si>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</si>
  <si>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</si>
  <si>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</si>
  <si>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</si>
  <si>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</si>
  <si>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</si>
  <si>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</si>
  <si>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</si>
  <si>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</si>
  <si>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</si>
  <si>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</si>
  <si>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</si>
  <si>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</si>
  <si>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</si>
  <si>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</si>
  <si>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</si>
  <si>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</si>
  <si>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</si>
  <si>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</si>
  <si>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</si>
  <si>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</si>
  <si>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</si>
  <si>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</si>
  <si>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</si>
  <si>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</si>
  <si>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</si>
  <si>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</si>
  <si>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</si>
  <si>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</si>
  <si>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</si>
  <si>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</si>
  <si>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</si>
  <si>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</si>
  <si>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</si>
  <si>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</si>
  <si>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</si>
  <si>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</si>
  <si>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</si>
  <si>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</si>
  <si>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</si>
  <si>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</si>
  <si>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</si>
  <si>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</si>
  <si>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</si>
  <si>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</si>
  <si>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</si>
  <si>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</si>
  <si>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</si>
  <si>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</si>
  <si>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</si>
  <si>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</si>
  <si>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</si>
  <si>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</si>
  <si>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</si>
  <si>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</si>
  <si>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</si>
  <si>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</si>
  <si>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</si>
  <si>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</si>
  <si>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</si>
  <si>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</si>
  <si>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</si>
  <si>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</si>
  <si>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</si>
  <si>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</si>
  <si>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</si>
  <si>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</si>
  <si>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</si>
  <si>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</si>
  <si>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</si>
  <si>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</si>
  <si>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</si>
  <si>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</si>
  <si>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</si>
  <si>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</si>
  <si>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</si>
  <si>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</si>
  <si>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</si>
  <si>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</si>
  <si>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</si>
  <si>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</si>
  <si>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</si>
  <si>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</si>
  <si>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</si>
  <si>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</si>
  <si>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</si>
  <si>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</si>
  <si>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</si>
  <si>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</si>
  <si>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</si>
  <si>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</si>
  <si>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</si>
  <si>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</si>
  <si>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</si>
  <si>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</si>
  <si>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</si>
  <si>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</si>
  <si>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</si>
  <si>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</si>
  <si>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</si>
  <si>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</si>
  <si>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</si>
  <si>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</si>
  <si>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</si>
  <si>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</si>
  <si>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</si>
  <si>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</si>
  <si>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</si>
  <si>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</si>
  <si>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</si>
  <si>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</si>
  <si>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</si>
  <si>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</si>
  <si>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</si>
  <si>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</si>
  <si>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</si>
  <si>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</si>
  <si>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</si>
  <si>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</si>
  <si>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</si>
  <si>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</si>
  <si>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</si>
  <si>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</si>
  <si>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</si>
  <si>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</si>
  <si>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</si>
  <si>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</si>
  <si>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</si>
  <si>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</si>
  <si>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</si>
  <si>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</si>
  <si>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</si>
  <si>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</si>
  <si>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</si>
  <si>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</si>
  <si>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</si>
  <si>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</si>
  <si>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</si>
  <si>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</si>
  <si>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</si>
  <si>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</si>
  <si>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</si>
  <si>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</si>
  <si>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</si>
  <si>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</si>
  <si>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</si>
  <si>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</si>
  <si>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</si>
  <si>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</si>
  <si>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</si>
  <si>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</si>
  <si>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</si>
  <si>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</si>
  <si>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</si>
  <si>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</si>
  <si>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</si>
  <si>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</si>
  <si>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</si>
  <si>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</si>
  <si>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</si>
  <si>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</si>
  <si>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</si>
  <si>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</si>
  <si>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</si>
  <si>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</si>
  <si>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</si>
  <si>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</si>
  <si>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</si>
  <si>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</si>
  <si>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</si>
  <si>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</si>
  <si>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</si>
  <si>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</si>
  <si>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</si>
  <si>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</si>
  <si>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</si>
  <si>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</si>
  <si>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</si>
  <si>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</si>
  <si>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</si>
  <si>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</si>
  <si>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</si>
  <si>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</si>
  <si>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</si>
  <si>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</si>
  <si>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</si>
  <si>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</si>
  <si>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</si>
  <si>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</si>
  <si>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</si>
  <si>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</si>
  <si>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</si>
  <si>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</si>
  <si>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</si>
  <si>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</si>
  <si>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</si>
  <si>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</si>
  <si>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</si>
  <si>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</si>
  <si>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</si>
  <si>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</si>
  <si>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</si>
  <si>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</si>
  <si>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</si>
  <si>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</si>
  <si>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</si>
  <si>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</si>
  <si>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</si>
  <si>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</si>
  <si>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</si>
  <si>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</si>
  <si>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</si>
  <si>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</si>
  <si>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</si>
  <si>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</si>
  <si>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</si>
  <si>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</si>
  <si>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</si>
  <si>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</si>
  <si>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</si>
  <si>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</si>
  <si>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</si>
  <si>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</si>
  <si>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</si>
  <si>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</si>
  <si>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</si>
  <si>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</si>
  <si>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</si>
  <si>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</si>
  <si>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</si>
  <si>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</si>
  <si>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</si>
  <si>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</si>
  <si>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</si>
  <si>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</si>
  <si>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</si>
  <si>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</si>
  <si>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</si>
  <si>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</si>
  <si>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</si>
  <si>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</si>
  <si>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</si>
  <si>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</si>
  <si>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</si>
  <si>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</si>
  <si>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</si>
  <si>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</si>
  <si>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</si>
  <si>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</si>
  <si>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</si>
  <si>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</si>
  <si>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</si>
  <si>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</si>
  <si>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</si>
  <si>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</si>
  <si>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</si>
  <si>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</si>
  <si>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</si>
  <si>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</si>
  <si>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</si>
  <si>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</si>
  <si>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</si>
  <si>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</si>
  <si>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</si>
  <si>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</si>
  <si>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</si>
  <si>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</si>
  <si>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</si>
  <si>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</si>
  <si>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</si>
  <si>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</si>
  <si>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</si>
  <si>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</si>
  <si>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</si>
  <si>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</si>
  <si>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</si>
  <si>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</si>
  <si>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</si>
  <si>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</si>
  <si>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</si>
  <si>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</si>
  <si>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</si>
  <si>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</si>
  <si>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</si>
  <si>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</si>
  <si>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</si>
  <si>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</si>
  <si>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</si>
  <si>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</si>
  <si>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</si>
  <si>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</si>
  <si>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</si>
  <si>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</si>
  <si>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</si>
  <si>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</si>
  <si>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</si>
  <si>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</si>
  <si>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</si>
  <si>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</si>
  <si>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</si>
  <si>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</si>
  <si>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</si>
  <si>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</si>
  <si>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</si>
  <si>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</si>
  <si>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</si>
  <si>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</si>
  <si>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</si>
  <si>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</si>
  <si>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</si>
  <si>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</si>
  <si>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</si>
  <si>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</si>
  <si>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</si>
  <si>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</si>
  <si>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</si>
  <si>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</si>
  <si>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</si>
  <si>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</si>
  <si>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</si>
  <si>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</si>
  <si>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</si>
  <si>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</si>
  <si>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</si>
  <si>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</si>
  <si>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</si>
  <si>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</si>
  <si>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</si>
  <si>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</si>
  <si>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</si>
  <si>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</si>
  <si>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</si>
  <si>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</si>
  <si>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</si>
  <si>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</si>
  <si>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</si>
  <si>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</si>
  <si>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</si>
  <si>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</si>
  <si>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</si>
  <si>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</si>
  <si>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</si>
  <si>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</si>
  <si>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</si>
  <si>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</si>
  <si>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</si>
  <si>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</si>
  <si>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</si>
  <si>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</si>
  <si>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</si>
  <si>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</si>
  <si>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</si>
  <si>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</si>
  <si>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</si>
  <si>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</si>
  <si>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</si>
  <si>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</si>
  <si>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</si>
  <si>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</si>
  <si>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</si>
  <si>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</si>
  <si>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</si>
  <si>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</si>
  <si>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</si>
  <si>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</si>
  <si>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</si>
  <si>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</si>
  <si>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</si>
  <si>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</si>
  <si>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</si>
  <si>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</si>
  <si>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</si>
  <si>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</si>
  <si>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</si>
  <si>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</si>
  <si>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</si>
  <si>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</si>
  <si>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</si>
  <si>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</si>
  <si>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</si>
  <si>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</si>
  <si>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</si>
  <si>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</si>
  <si>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</si>
  <si>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</si>
  <si>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</si>
  <si>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</si>
  <si>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</si>
  <si>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</si>
  <si>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</si>
  <si>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</si>
  <si>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</si>
  <si>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</si>
  <si>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</si>
  <si>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</si>
  <si>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</si>
  <si>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</si>
  <si>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</si>
  <si>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</si>
  <si>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</si>
  <si>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</si>
  <si>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</si>
  <si>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</si>
  <si>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</si>
  <si>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</si>
  <si>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</si>
  <si>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</si>
  <si>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</si>
  <si>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</si>
  <si>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</si>
  <si>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</si>
  <si>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</si>
  <si>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</si>
  <si>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</si>
  <si>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</si>
  <si>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</si>
  <si>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</si>
  <si>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</si>
  <si>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</si>
  <si>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</si>
  <si>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</si>
  <si>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</si>
  <si>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</si>
  <si>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</si>
  <si>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</si>
  <si>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</si>
  <si>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</si>
  <si>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</si>
  <si>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</si>
  <si>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</si>
  <si>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</si>
  <si>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</si>
  <si>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</si>
  <si>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</si>
  <si>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</si>
  <si>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</si>
  <si>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</si>
  <si>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</si>
  <si>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</si>
  <si>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</si>
  <si>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</si>
  <si>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</si>
  <si>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</si>
  <si>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</si>
  <si>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</si>
  <si>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</si>
  <si>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</si>
  <si>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</si>
  <si>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</si>
  <si>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</si>
  <si>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</si>
  <si>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</si>
  <si>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</si>
  <si>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</si>
  <si>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</si>
  <si>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</si>
  <si>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</si>
  <si>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</si>
  <si>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</si>
  <si>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</si>
  <si>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</si>
  <si>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</si>
  <si>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</si>
  <si>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</si>
  <si>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</si>
  <si>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</si>
  <si>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</si>
  <si>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</si>
  <si>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</si>
  <si>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</si>
  <si>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</si>
  <si>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</si>
  <si>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</si>
  <si>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</si>
  <si>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</si>
  <si>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</si>
  <si>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</si>
  <si>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</si>
  <si>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</si>
  <si>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</si>
  <si>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</si>
  <si>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</si>
  <si>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</si>
  <si>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</si>
  <si>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</si>
  <si>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</si>
  <si>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</si>
  <si>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</si>
  <si>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</si>
  <si>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</si>
  <si>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</si>
  <si>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</si>
  <si>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</si>
  <si>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</si>
  <si>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</si>
  <si>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</si>
  <si>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</si>
  <si>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</si>
  <si>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</si>
  <si>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</si>
  <si>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</si>
  <si>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</si>
  <si>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</si>
  <si>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</si>
  <si>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</si>
  <si>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</si>
  <si>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</si>
  <si>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</si>
  <si>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</si>
  <si>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</si>
  <si>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</si>
  <si>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</si>
  <si>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</si>
  <si>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</si>
  <si>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</si>
  <si>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</si>
  <si>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</si>
  <si>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</si>
  <si>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</si>
  <si>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</si>
  <si>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</si>
  <si>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</si>
  <si>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</si>
  <si>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</si>
  <si>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</si>
  <si>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</si>
  <si>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</si>
  <si>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</si>
  <si>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</si>
  <si>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</si>
  <si>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</si>
  <si>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</si>
  <si>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</si>
  <si>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</si>
  <si>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</si>
  <si>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</si>
  <si>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</si>
  <si>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</si>
  <si>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</si>
  <si>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</si>
  <si>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</si>
  <si>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</si>
  <si>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</si>
  <si>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</si>
  <si>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</si>
  <si>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</si>
  <si>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</si>
  <si>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</si>
  <si>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</si>
  <si>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</si>
  <si>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</si>
  <si>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</si>
  <si>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</si>
  <si>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</si>
  <si>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</si>
  <si>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</si>
  <si>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</si>
  <si>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</si>
  <si>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</si>
  <si>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</si>
  <si>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</si>
  <si>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</si>
  <si>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</si>
  <si>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</si>
  <si>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</si>
  <si>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</si>
  <si>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</si>
  <si>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</si>
  <si>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</si>
  <si>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</si>
  <si>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</si>
  <si>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</si>
  <si>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</si>
  <si>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</si>
  <si>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</si>
  <si>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</si>
  <si>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</si>
  <si>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</si>
  <si>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</si>
  <si>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</si>
  <si>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</si>
  <si>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</si>
  <si>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</si>
  <si>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</si>
  <si>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</si>
  <si>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</si>
  <si>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</si>
  <si>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</si>
  <si>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</si>
  <si>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</si>
  <si>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</si>
  <si>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</si>
  <si>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</si>
  <si>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</si>
  <si>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</si>
  <si>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</si>
  <si>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</si>
  <si>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</si>
  <si>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</si>
  <si>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</si>
  <si>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</si>
  <si>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</si>
  <si>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</si>
  <si>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</si>
  <si>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</si>
  <si>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</si>
  <si>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</si>
  <si>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</si>
  <si>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</si>
  <si>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</si>
  <si>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</si>
  <si>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</si>
  <si>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</si>
  <si>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</si>
  <si>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</si>
  <si>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</si>
  <si>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</si>
  <si>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</si>
  <si>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</si>
  <si>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</si>
  <si>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</si>
  <si>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</si>
  <si>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</si>
  <si>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</si>
  <si>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</si>
  <si>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</si>
  <si>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</si>
  <si>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</si>
  <si>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</si>
  <si>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</si>
  <si>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</si>
  <si>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</si>
  <si>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</si>
  <si>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</si>
  <si>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</si>
  <si>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</si>
  <si>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</si>
  <si>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</si>
  <si>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</si>
  <si>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</si>
  <si>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</si>
  <si>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</si>
  <si>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</si>
  <si>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</si>
  <si>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</si>
  <si>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</si>
  <si>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</si>
  <si>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</si>
  <si>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</si>
  <si>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</si>
  <si>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</si>
  <si>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</si>
  <si>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</si>
  <si>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</si>
  <si>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</si>
  <si>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</si>
  <si>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</si>
  <si>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</si>
  <si>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</si>
  <si>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</si>
  <si>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</si>
  <si>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</si>
  <si>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</si>
  <si>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</si>
  <si>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</si>
  <si>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</si>
  <si>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</si>
  <si>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</si>
  <si>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</si>
  <si>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</si>
  <si>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</si>
  <si>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</si>
  <si>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</si>
  <si>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</si>
  <si>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</si>
  <si>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</si>
  <si>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</si>
  <si>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</si>
  <si>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</si>
  <si>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</si>
  <si>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</si>
  <si>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</si>
  <si>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</si>
  <si>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</si>
  <si>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</si>
  <si>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</si>
  <si>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</si>
  <si>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</si>
  <si>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</si>
  <si>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</si>
  <si>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</si>
  <si>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</si>
  <si>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</si>
  <si>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</si>
  <si>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</si>
  <si>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</si>
  <si>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</si>
  <si>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</si>
  <si>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</si>
  <si>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</si>
  <si>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</si>
  <si>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</si>
  <si>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</si>
  <si>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</si>
  <si>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</si>
  <si>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</si>
  <si>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</si>
  <si>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</si>
  <si>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</si>
  <si>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</si>
  <si>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</si>
  <si>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</si>
  <si>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</si>
  <si>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</si>
  <si>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</si>
  <si>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</si>
  <si>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</si>
  <si>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</si>
  <si>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</si>
  <si>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</si>
  <si>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</si>
  <si>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</si>
  <si>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</si>
  <si>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</si>
  <si>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</si>
  <si>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</si>
  <si>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</si>
  <si>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</si>
  <si>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</si>
  <si>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</si>
  <si>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</si>
  <si>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</si>
  <si>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</si>
  <si>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</si>
  <si>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</si>
  <si>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</si>
  <si>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</si>
  <si>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</si>
  <si>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</si>
  <si>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</si>
  <si>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</si>
  <si>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</si>
  <si>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</si>
  <si>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</si>
  <si>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</si>
  <si>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</si>
  <si>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</si>
  <si>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</si>
  <si>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</si>
  <si>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</si>
  <si>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</si>
  <si>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</si>
  <si>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</si>
  <si>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</si>
  <si>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</si>
  <si>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</si>
  <si>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</si>
  <si>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</si>
  <si>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</si>
  <si>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</si>
  <si>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</si>
  <si>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</si>
  <si>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</si>
  <si>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</si>
  <si>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</si>
  <si>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</si>
  <si>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</si>
  <si>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</si>
  <si>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</si>
  <si>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</si>
  <si>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</si>
  <si>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</si>
  <si>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</si>
  <si>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</si>
  <si>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</si>
  <si>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</si>
  <si>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</si>
  <si>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</si>
  <si>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</si>
  <si>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</si>
  <si>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</si>
  <si>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</si>
  <si>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</si>
  <si>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</si>
  <si>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</si>
  <si>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</si>
  <si>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</si>
  <si>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</si>
  <si>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</si>
  <si>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</si>
  <si>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</si>
  <si>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</si>
  <si>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</si>
  <si>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</si>
  <si>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</si>
  <si>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</si>
  <si>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</si>
  <si>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</si>
  <si>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</si>
  <si>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</si>
  <si>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</si>
  <si>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</si>
  <si>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</si>
  <si>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</si>
  <si>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</si>
  <si>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</si>
  <si>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</si>
  <si>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</si>
  <si>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</si>
  <si>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</si>
  <si>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</si>
  <si>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</si>
  <si>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</si>
  <si>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</si>
  <si>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</si>
  <si>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</si>
  <si>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</si>
  <si>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</si>
  <si>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</si>
  <si>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</si>
  <si>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</si>
  <si>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</si>
  <si>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</si>
  <si>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</si>
  <si>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</si>
  <si>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</si>
  <si>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</si>
  <si>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</si>
  <si>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</si>
  <si>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</si>
  <si>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</si>
  <si>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</si>
  <si>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</si>
  <si>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</si>
  <si>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</si>
  <si>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</si>
  <si>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</si>
  <si>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</si>
  <si>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</si>
  <si>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</si>
  <si>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</si>
  <si>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</si>
  <si>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</si>
  <si>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</si>
  <si>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</si>
  <si>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</si>
  <si>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</si>
  <si>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</si>
  <si>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</si>
  <si>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</si>
  <si>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</si>
  <si>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</si>
  <si>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</si>
  <si>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</si>
  <si>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</si>
  <si>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</si>
  <si>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</si>
  <si>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</si>
  <si>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</si>
  <si>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</si>
  <si>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</si>
  <si>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</si>
  <si>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</si>
  <si>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</si>
  <si>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</si>
  <si>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</si>
  <si>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</si>
  <si>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</si>
  <si>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</si>
  <si>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</si>
  <si>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</si>
  <si>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</si>
  <si>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</si>
  <si>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</si>
  <si>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</si>
  <si>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</si>
  <si>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</si>
  <si>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</si>
  <si>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</si>
  <si>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</si>
  <si>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</si>
  <si>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</si>
  <si>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</si>
  <si>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</si>
  <si>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</si>
  <si>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</si>
  <si>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</si>
  <si>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</si>
  <si>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</si>
  <si>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</si>
  <si>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</si>
  <si>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</si>
  <si>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</si>
  <si>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</si>
  <si>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</si>
  <si>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</si>
  <si>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</si>
  <si>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</si>
  <si>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</si>
  <si>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</si>
  <si>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</si>
  <si>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</si>
  <si>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</si>
  <si>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</si>
  <si>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</si>
  <si>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</si>
  <si>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</si>
  <si>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</si>
  <si>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</si>
  <si>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</si>
  <si>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</si>
  <si>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</si>
  <si>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</si>
  <si>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</si>
  <si>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</si>
  <si>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</si>
  <si>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</si>
  <si>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</si>
  <si>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</si>
  <si>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</si>
  <si>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</si>
  <si>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</si>
  <si>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</si>
  <si>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</si>
  <si>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</si>
  <si>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</si>
  <si>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</si>
  <si>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</si>
  <si>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</si>
  <si>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</si>
  <si>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</si>
  <si>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</si>
  <si>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</si>
  <si>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</si>
  <si>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</si>
  <si>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</si>
  <si>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</si>
  <si>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</si>
  <si>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</si>
  <si>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</si>
  <si>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</si>
  <si>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</si>
  <si>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</si>
  <si>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</si>
  <si>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</si>
  <si>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</si>
  <si>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</si>
  <si>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</si>
  <si>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</si>
  <si>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</si>
  <si>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</si>
  <si>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</si>
  <si>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</si>
  <si>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</si>
  <si>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</si>
  <si>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</si>
  <si>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</si>
  <si>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</si>
  <si>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</si>
  <si>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</si>
  <si>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</si>
  <si>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</si>
  <si>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</si>
  <si>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</si>
  <si>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</si>
  <si>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</si>
  <si>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</si>
  <si>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</si>
  <si>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</si>
  <si>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</si>
  <si>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</si>
  <si>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</si>
  <si>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</si>
  <si>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</si>
  <si>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</si>
  <si>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</si>
  <si>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</si>
  <si>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</si>
  <si>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</si>
  <si>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</si>
  <si>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</si>
  <si>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</si>
  <si>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</si>
  <si>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</si>
  <si>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</si>
  <si>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</si>
  <si>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</si>
  <si>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</si>
  <si>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</si>
  <si>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</si>
  <si>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</si>
  <si>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</si>
  <si>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</si>
  <si>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</si>
  <si>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</si>
  <si>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</si>
  <si>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</si>
  <si>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</si>
  <si>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</si>
  <si>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</si>
  <si>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</si>
  <si>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</si>
  <si>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</si>
  <si>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</si>
  <si>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</si>
  <si>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</si>
  <si>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</si>
  <si>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</si>
  <si>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</si>
  <si>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</si>
  <si>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</si>
  <si>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</si>
  <si>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</si>
  <si>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</si>
  <si>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</si>
  <si>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</si>
  <si>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</si>
  <si>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</si>
  <si>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</si>
  <si>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</si>
  <si>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</si>
  <si>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</si>
  <si>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</si>
  <si>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</si>
  <si>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</si>
  <si>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</si>
  <si>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</si>
  <si>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</si>
  <si>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</si>
  <si>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</si>
  <si>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</si>
  <si>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</si>
  <si>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</si>
  <si>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</si>
  <si>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</si>
  <si>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</si>
  <si>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</si>
  <si>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</si>
  <si>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</si>
  <si>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</si>
  <si>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</si>
  <si>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</si>
  <si>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</si>
  <si>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</si>
  <si>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</si>
  <si>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</si>
  <si>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</si>
  <si>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</si>
  <si>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</si>
  <si>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</si>
  <si>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</si>
  <si>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</si>
  <si>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</si>
  <si>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</si>
  <si>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</si>
  <si>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</si>
  <si>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</si>
  <si>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</si>
  <si>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</si>
  <si>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</si>
  <si>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</si>
  <si>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</si>
  <si>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</si>
  <si>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</si>
  <si>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</si>
  <si>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</si>
  <si>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</si>
  <si>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</si>
  <si>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</si>
  <si>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</si>
  <si>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</si>
  <si>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</si>
  <si>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</si>
  <si>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</si>
  <si>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</si>
  <si>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</si>
  <si>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</si>
  <si>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</si>
  <si>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</si>
  <si>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</si>
  <si>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</si>
  <si>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</si>
  <si>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</si>
  <si>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</si>
  <si>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</si>
  <si>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</si>
  <si>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</si>
  <si>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</si>
  <si>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</si>
  <si>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</si>
  <si>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</si>
  <si>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</si>
  <si>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</si>
  <si>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</si>
  <si>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</si>
  <si>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</si>
  <si>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</si>
  <si>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</si>
  <si>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</si>
  <si>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</si>
  <si>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</si>
  <si>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</si>
  <si>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</si>
  <si>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</si>
  <si>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</si>
  <si>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</si>
  <si>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</si>
  <si>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</si>
  <si>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</si>
  <si>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</si>
  <si>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</si>
  <si>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</si>
  <si>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</si>
  <si>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</si>
  <si>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</si>
  <si>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</si>
  <si>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</si>
  <si>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</si>
  <si>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</si>
  <si>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</si>
  <si>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</si>
  <si>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</si>
  <si>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</si>
  <si>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</si>
  <si>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</si>
  <si>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</si>
  <si>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</si>
  <si>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</si>
  <si>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</si>
  <si>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</si>
  <si>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</si>
  <si>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</si>
  <si>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</si>
  <si>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</si>
  <si>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</si>
  <si>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</si>
  <si>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</si>
  <si>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</si>
  <si>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</si>
  <si>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</si>
  <si>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</si>
  <si>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</si>
  <si>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</si>
  <si>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</si>
  <si>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</si>
  <si>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</si>
  <si>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</si>
  <si>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</si>
  <si>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</si>
  <si>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</si>
  <si>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</si>
  <si>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</si>
  <si>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</si>
  <si>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</si>
  <si>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</si>
  <si>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</si>
  <si>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</si>
  <si>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</si>
  <si>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</si>
  <si>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</si>
  <si>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</si>
  <si>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</si>
  <si>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</si>
  <si>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</si>
  <si>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</si>
  <si>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</si>
  <si>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</si>
  <si>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</si>
  <si>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</si>
  <si>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</si>
  <si>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</si>
  <si>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</si>
  <si>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</si>
  <si>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</si>
  <si>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</si>
  <si>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</si>
  <si>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</si>
  <si>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</si>
  <si>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</si>
  <si>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</si>
  <si>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</si>
  <si>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</si>
  <si>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</si>
  <si>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</si>
  <si>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</si>
  <si>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</si>
  <si>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</si>
  <si>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</si>
  <si>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</si>
  <si>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</si>
  <si>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</si>
  <si>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</si>
  <si>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</si>
  <si>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</si>
  <si>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</si>
  <si>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</si>
  <si>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</si>
  <si>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</si>
  <si>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</si>
  <si>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</si>
  <si>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</si>
  <si>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</si>
  <si>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</si>
  <si>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</si>
  <si>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</si>
  <si>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</si>
  <si>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</si>
  <si>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</si>
  <si>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</si>
  <si>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</si>
  <si>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</si>
  <si>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</si>
  <si>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</si>
  <si>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</si>
  <si>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</si>
  <si>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</si>
  <si>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</si>
  <si>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</si>
  <si>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</si>
  <si>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</si>
  <si>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</si>
  <si>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</si>
  <si>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</si>
  <si>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</si>
  <si>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</si>
  <si>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</si>
  <si>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</si>
  <si>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</si>
  <si>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</si>
  <si>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</si>
  <si>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</si>
  <si>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</si>
  <si>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</si>
  <si>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</si>
  <si>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</si>
  <si>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</si>
  <si>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</si>
  <si>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</si>
  <si>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</si>
  <si>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</si>
  <si>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</si>
  <si>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</si>
  <si>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</si>
  <si>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</si>
  <si>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</si>
  <si>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</si>
  <si>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</si>
  <si>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</si>
  <si>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</si>
  <si>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</si>
  <si>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</si>
  <si>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</si>
  <si>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</si>
  <si>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</si>
  <si>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</si>
  <si>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</si>
  <si>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</si>
  <si>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</si>
  <si>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</si>
  <si>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</si>
  <si>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</si>
  <si>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</si>
  <si>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</si>
  <si>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</si>
  <si>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</si>
  <si>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</si>
  <si>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</si>
  <si>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</si>
  <si>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</si>
  <si>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</si>
  <si>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</si>
  <si>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</si>
  <si>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</si>
  <si>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</si>
  <si>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</si>
  <si>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</si>
  <si>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</si>
  <si>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</si>
  <si>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</si>
  <si>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</si>
  <si>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</si>
  <si>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</si>
  <si>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</si>
  <si>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</si>
  <si>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</si>
  <si>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</si>
  <si>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</si>
  <si>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</si>
  <si>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</si>
  <si>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</si>
  <si>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</si>
  <si>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</si>
  <si>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</si>
  <si>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</si>
  <si>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</si>
  <si>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</si>
  <si>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</si>
  <si>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</si>
  <si>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</si>
  <si>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</si>
  <si>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</si>
  <si>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</si>
  <si>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</si>
  <si>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</si>
  <si>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</si>
  <si>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</si>
  <si>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</si>
  <si>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</si>
  <si>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</si>
  <si>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</si>
  <si>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</si>
  <si>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</si>
  <si>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</si>
  <si>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</si>
  <si>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</si>
  <si>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</si>
  <si>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</si>
  <si>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</si>
  <si>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</si>
  <si>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</si>
  <si>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</si>
  <si>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</si>
  <si>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</si>
  <si>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</si>
  <si>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</si>
  <si>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</si>
  <si>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</si>
  <si>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</si>
  <si>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</si>
  <si>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</si>
  <si>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</si>
  <si>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</si>
  <si>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</si>
  <si>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</si>
  <si>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</si>
  <si>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</si>
  <si>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</si>
  <si>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</si>
  <si>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</si>
  <si>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</si>
  <si>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</si>
  <si>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</si>
  <si>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</si>
  <si>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</si>
  <si>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</si>
  <si>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</si>
  <si>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</si>
  <si>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</si>
  <si>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</si>
  <si>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</si>
  <si>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</si>
  <si>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</si>
  <si>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</si>
  <si>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</si>
  <si>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</si>
  <si>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</si>
  <si>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</si>
  <si>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</si>
  <si>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</si>
  <si>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</si>
  <si>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</si>
  <si>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</si>
  <si>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</si>
  <si>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</si>
  <si>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</si>
  <si>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</si>
  <si>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</si>
  <si>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</si>
  <si>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</si>
  <si>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</si>
  <si>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</si>
  <si>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</si>
  <si>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</si>
  <si>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</si>
  <si>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</si>
  <si>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</si>
  <si>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</si>
  <si>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</si>
  <si>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</si>
  <si>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</si>
  <si>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</si>
  <si>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</si>
  <si>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</si>
  <si>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</si>
  <si>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</si>
  <si>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</si>
  <si>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</si>
  <si>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</si>
  <si>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</si>
  <si>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</si>
  <si>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</si>
  <si>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</si>
  <si>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</si>
  <si>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</si>
  <si>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</si>
  <si>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</si>
  <si>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</si>
  <si>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</si>
  <si>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</si>
  <si>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</si>
  <si>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</si>
  <si>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</si>
  <si>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</si>
  <si>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</si>
  <si>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</si>
  <si>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</si>
  <si>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</si>
  <si>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</si>
  <si>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</si>
  <si>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</si>
  <si>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</si>
  <si>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</si>
  <si>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</si>
  <si>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</si>
  <si>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</si>
  <si>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</si>
  <si>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</si>
  <si>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</si>
  <si>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</si>
  <si>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</si>
  <si>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</si>
  <si>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</si>
  <si>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</si>
  <si>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</si>
  <si>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</si>
  <si>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</si>
  <si>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</si>
  <si>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</si>
  <si>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</si>
  <si>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</si>
  <si>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</si>
  <si>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</si>
  <si>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</si>
  <si>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</si>
  <si>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</si>
  <si>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</si>
  <si>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</si>
  <si>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</si>
  <si>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</si>
  <si>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</si>
  <si>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</si>
  <si>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</si>
  <si>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</si>
  <si>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</si>
  <si>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</si>
  <si>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</si>
  <si>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</si>
  <si>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</si>
  <si>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</si>
  <si>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</si>
  <si>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</si>
  <si>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</si>
  <si>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</si>
  <si>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</si>
  <si>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</si>
  <si>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</si>
  <si>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</si>
  <si>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</si>
  <si>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</si>
  <si>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</si>
  <si>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</si>
  <si>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</si>
  <si>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</si>
  <si>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</si>
  <si>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</si>
  <si>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</si>
  <si>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</si>
  <si>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</si>
  <si>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</si>
  <si>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</si>
  <si>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</si>
  <si>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</si>
  <si>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</si>
  <si>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</si>
  <si>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</si>
  <si>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</si>
  <si>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</si>
  <si>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</si>
  <si>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</si>
  <si>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</si>
  <si>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</si>
  <si>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</si>
  <si>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</si>
  <si>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</si>
  <si>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</si>
  <si>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</si>
  <si>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</si>
  <si>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</si>
  <si>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</si>
  <si>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</si>
  <si>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</si>
  <si>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</si>
  <si>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</si>
  <si>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</si>
  <si>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</si>
  <si>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</si>
  <si>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</si>
  <si>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</si>
  <si>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</si>
  <si>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</si>
  <si>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</si>
  <si>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</si>
  <si>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</si>
  <si>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</si>
  <si>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</si>
  <si>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</si>
  <si>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</si>
  <si>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</si>
  <si>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</si>
  <si>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</si>
  <si>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</si>
  <si>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</si>
  <si>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</si>
  <si>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</si>
  <si>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</si>
  <si>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</si>
  <si>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</si>
  <si>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</si>
  <si>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</si>
  <si>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</si>
  <si>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</si>
  <si>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</si>
  <si>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</si>
  <si>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</si>
  <si>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</si>
  <si>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</si>
  <si>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</si>
  <si>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</si>
  <si>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</si>
  <si>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</si>
  <si>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</si>
  <si>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</si>
  <si>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</si>
  <si>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</si>
  <si>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</si>
  <si>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</si>
  <si>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</si>
  <si>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</si>
  <si>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</si>
  <si>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</si>
  <si>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</si>
  <si>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</si>
  <si>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</si>
  <si>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</si>
  <si>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</si>
  <si>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</si>
  <si>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</si>
  <si>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</si>
  <si>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</si>
  <si>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</si>
  <si>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</si>
  <si>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</si>
  <si>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</si>
  <si>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</si>
  <si>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</si>
  <si>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</si>
  <si>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</si>
  <si>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</si>
  <si>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</si>
  <si>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</si>
  <si>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</si>
  <si>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</si>
  <si>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</si>
  <si>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</si>
  <si>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</si>
  <si>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</si>
  <si>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</si>
  <si>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</si>
  <si>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</si>
  <si>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</si>
  <si>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</si>
  <si>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</si>
  <si>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</si>
  <si>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</si>
  <si>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</si>
  <si>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</si>
  <si>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</si>
  <si>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</si>
  <si>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</si>
  <si>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</si>
  <si>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</si>
  <si>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</si>
  <si>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</si>
  <si>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</si>
  <si>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</si>
  <si>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</si>
  <si>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</si>
  <si>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</si>
  <si>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</si>
  <si>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</si>
  <si>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</si>
  <si>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</si>
  <si>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</si>
  <si>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</si>
  <si>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</si>
  <si>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</si>
  <si>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</si>
  <si>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</si>
  <si>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</si>
  <si>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</si>
  <si>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</si>
  <si>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</si>
  <si>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</si>
  <si>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</si>
  <si>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</si>
  <si>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</si>
  <si>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</si>
  <si>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</si>
  <si>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</si>
  <si>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</si>
  <si>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</si>
  <si>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</si>
  <si>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</si>
  <si>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</si>
  <si>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</si>
  <si>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</si>
  <si>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</si>
  <si>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</si>
  <si>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</si>
  <si>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</si>
  <si>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</si>
  <si>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</si>
  <si>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</si>
  <si>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</si>
  <si>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</si>
  <si>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</si>
  <si>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</si>
  <si>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</si>
  <si>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</si>
  <si>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</si>
  <si>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</si>
  <si>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</si>
  <si>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</si>
  <si>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</si>
  <si>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</si>
  <si>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</si>
  <si>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</si>
  <si>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</si>
  <si>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</si>
  <si>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</si>
  <si>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</si>
  <si>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</si>
  <si>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</si>
  <si>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</si>
  <si>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</si>
  <si>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</si>
  <si>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</si>
  <si>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</si>
  <si>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</si>
  <si>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</si>
  <si>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</si>
  <si>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</si>
  <si>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</si>
  <si>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</si>
  <si>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</si>
  <si>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</si>
  <si>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</si>
  <si>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</si>
  <si>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</si>
  <si>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</si>
  <si>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</si>
  <si>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</si>
  <si>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</si>
  <si>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</si>
  <si>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</si>
  <si>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</si>
  <si>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</si>
  <si>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</si>
  <si>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</si>
  <si>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</si>
  <si>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</si>
  <si>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</si>
  <si>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</si>
  <si>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</si>
  <si>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</si>
  <si>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</si>
  <si>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</si>
  <si>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</si>
  <si>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</si>
  <si>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</si>
  <si>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</si>
  <si>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</si>
  <si>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</si>
  <si>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</si>
  <si>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</si>
  <si>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</si>
  <si>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</si>
  <si>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</si>
  <si>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</si>
  <si>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</si>
  <si>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</si>
  <si>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</si>
  <si>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</si>
  <si>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</si>
  <si>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</si>
  <si>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</si>
  <si>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</si>
  <si>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</si>
  <si>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</si>
  <si>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</si>
  <si>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</si>
  <si>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</si>
  <si>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</si>
  <si>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</si>
  <si>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</si>
  <si>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</si>
  <si>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</si>
  <si>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</si>
  <si>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</si>
  <si>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</si>
  <si>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</si>
  <si>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</si>
  <si>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</si>
  <si>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</si>
  <si>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</si>
  <si>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</si>
  <si>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</si>
  <si>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</si>
  <si>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</si>
  <si>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</si>
  <si>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</si>
  <si>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</si>
  <si>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</si>
  <si>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</si>
  <si>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</si>
  <si>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</si>
  <si>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</si>
  <si>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</si>
  <si>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</si>
  <si>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</si>
  <si>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</si>
  <si>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</si>
  <si>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</si>
  <si>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</si>
  <si>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</si>
  <si>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</si>
  <si>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</si>
  <si>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</si>
  <si>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</si>
  <si>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</si>
  <si>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</si>
  <si>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</si>
  <si>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</si>
  <si>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</si>
  <si>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</si>
  <si>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</si>
  <si>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</si>
  <si>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</si>
  <si>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</si>
  <si>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</si>
  <si>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</si>
  <si>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</si>
  <si>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</si>
  <si>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</si>
  <si>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</si>
  <si>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</si>
  <si>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</si>
  <si>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</si>
  <si>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</si>
  <si>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</si>
  <si>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</si>
  <si>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</si>
  <si>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</si>
  <si>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</si>
  <si>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</si>
  <si>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</si>
  <si>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</si>
  <si>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</si>
  <si>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</si>
  <si>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</si>
  <si>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</si>
  <si>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</si>
  <si>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</si>
  <si>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</si>
  <si>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</si>
  <si>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</si>
  <si>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</si>
  <si>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</si>
  <si>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</si>
  <si>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</si>
  <si>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</si>
  <si>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</si>
  <si>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</si>
  <si>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</si>
  <si>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</si>
  <si>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</si>
  <si>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</si>
  <si>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</si>
  <si>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</si>
  <si>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</si>
  <si>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</si>
  <si>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</si>
  <si>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</si>
  <si>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</si>
  <si>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</si>
  <si>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</si>
  <si>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</si>
  <si>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</si>
  <si>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</si>
  <si>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</si>
  <si>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</si>
  <si>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</si>
  <si>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</si>
  <si>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</si>
  <si>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</si>
  <si>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</si>
  <si>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</si>
  <si>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</si>
  <si>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</si>
  <si>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</si>
  <si>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</si>
  <si>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</si>
  <si>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</si>
  <si>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</si>
  <si>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</si>
  <si>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</si>
  <si>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</si>
  <si>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</si>
  <si>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</si>
  <si>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</si>
  <si>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</si>
  <si>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</si>
  <si>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</si>
  <si>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</si>
  <si>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</si>
  <si>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</si>
  <si>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</si>
  <si>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</si>
  <si>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</si>
  <si>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</si>
  <si>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</si>
  <si>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</si>
  <si>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</si>
  <si>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</si>
  <si>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</si>
  <si>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</si>
  <si>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</si>
  <si>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</si>
  <si>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</si>
  <si>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</si>
  <si>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</si>
  <si>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</si>
  <si>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</si>
  <si>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</si>
  <si>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</si>
  <si>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</si>
  <si>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</si>
  <si>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</si>
  <si>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</si>
  <si>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</si>
  <si>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</si>
  <si>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</si>
  <si>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</si>
  <si>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</si>
  <si>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</si>
  <si>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</si>
  <si>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</si>
  <si>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</si>
  <si>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</si>
  <si>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</si>
  <si>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</si>
  <si>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</si>
  <si>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</si>
  <si>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</si>
  <si>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</si>
  <si>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</si>
  <si>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</si>
  <si>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</si>
  <si>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</si>
  <si>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</si>
  <si>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</si>
  <si>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</si>
  <si>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</si>
  <si>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</si>
  <si>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</si>
  <si>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</si>
  <si>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</si>
  <si>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</si>
  <si>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</si>
  <si>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</si>
  <si>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</si>
  <si>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</si>
  <si>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</si>
  <si>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</si>
  <si>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</si>
  <si>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</si>
  <si>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</si>
  <si>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</si>
  <si>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</si>
  <si>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</si>
  <si>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</si>
  <si>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</si>
  <si>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</si>
  <si>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</si>
  <si>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</si>
  <si>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</si>
  <si>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</si>
  <si>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</si>
  <si>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</si>
  <si>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</si>
  <si>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</si>
  <si>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</si>
  <si>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</si>
  <si>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</si>
  <si>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</si>
  <si>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</si>
  <si>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</si>
  <si>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</si>
  <si>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</si>
  <si>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</si>
  <si>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</si>
  <si>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</si>
  <si>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</si>
  <si>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</si>
  <si>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</si>
  <si>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</si>
  <si>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</si>
  <si>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</si>
  <si>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</si>
  <si>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</si>
  <si>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</si>
  <si>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</si>
  <si>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</si>
  <si>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</si>
  <si>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</si>
  <si>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</si>
  <si>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</si>
  <si>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</si>
  <si>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</si>
  <si>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</si>
  <si>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</si>
  <si>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</si>
  <si>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</si>
  <si>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</si>
  <si>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</si>
  <si>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</si>
  <si>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</si>
  <si>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</si>
  <si>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</si>
  <si>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</si>
  <si>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</si>
  <si>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</si>
  <si>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</si>
  <si>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</si>
  <si>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</si>
  <si>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</si>
  <si>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</si>
  <si>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</si>
  <si>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</si>
  <si>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</si>
  <si>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</si>
  <si>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</si>
  <si>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</si>
  <si>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</si>
  <si>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</si>
  <si>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</si>
  <si>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</si>
  <si>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</si>
  <si>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</si>
  <si>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</si>
  <si>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</si>
  <si>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</si>
  <si>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</si>
  <si>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</si>
  <si>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</si>
  <si>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</si>
  <si>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</si>
  <si>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</si>
  <si>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</si>
  <si>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</si>
  <si>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</si>
  <si>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</si>
  <si>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</si>
  <si>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</si>
  <si>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</si>
  <si>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</si>
  <si>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</si>
  <si>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</si>
  <si>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</si>
  <si>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</si>
  <si>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</si>
  <si>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</si>
  <si>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</si>
  <si>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</si>
  <si>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</si>
  <si>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</si>
  <si>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</si>
  <si>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</si>
  <si>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</si>
  <si>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</si>
  <si>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</si>
  <si>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</si>
  <si>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</si>
  <si>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</si>
  <si>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</si>
  <si>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</si>
  <si>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</si>
  <si>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</si>
  <si>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</si>
  <si>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</si>
  <si>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</si>
  <si>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</si>
  <si>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</si>
  <si>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</si>
  <si>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</si>
  <si>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</si>
  <si>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</si>
  <si>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</si>
  <si>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</si>
  <si>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</si>
  <si>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</si>
  <si>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</si>
  <si>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</si>
  <si>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</si>
  <si>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</si>
  <si>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</si>
  <si>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</si>
  <si>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</si>
  <si>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</si>
  <si>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</si>
  <si>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</si>
  <si>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</si>
  <si>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</si>
  <si>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</si>
  <si>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</si>
  <si>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</si>
  <si>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</si>
  <si>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</si>
  <si>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</si>
  <si>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</si>
  <si>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</si>
  <si>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</si>
  <si>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</si>
  <si>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</si>
  <si>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</si>
  <si>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</si>
  <si>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</si>
  <si>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</si>
  <si>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</si>
  <si>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</si>
  <si>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</si>
  <si>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</si>
  <si>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</si>
  <si>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</si>
  <si>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</si>
  <si>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</si>
  <si>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</si>
  <si>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</si>
  <si>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</si>
  <si>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</si>
  <si>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</si>
  <si>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</si>
  <si>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</si>
  <si>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</si>
  <si>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</si>
  <si>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</si>
  <si>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</si>
  <si>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</si>
  <si>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</si>
  <si>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</si>
  <si>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</si>
  <si>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</si>
  <si>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</si>
  <si>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</si>
  <si>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</si>
  <si>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</si>
  <si>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</si>
  <si>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</si>
  <si>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</si>
  <si>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</si>
  <si>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</si>
  <si>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</si>
  <si>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</si>
  <si>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</si>
  <si>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</si>
  <si>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</si>
  <si>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</si>
  <si>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</si>
  <si>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</si>
  <si>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</si>
  <si>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</si>
  <si>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</si>
  <si>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</si>
  <si>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</si>
  <si>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</si>
  <si>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</si>
  <si>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</si>
  <si>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</si>
  <si>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</si>
  <si>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</si>
  <si>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</si>
  <si>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</si>
  <si>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</si>
  <si>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</si>
  <si>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</si>
  <si>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</si>
  <si>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</si>
  <si>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</si>
  <si>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</si>
  <si>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</si>
  <si>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</si>
  <si>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</si>
  <si>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</si>
  <si>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</si>
  <si>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</si>
  <si>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</si>
  <si>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</si>
  <si>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</si>
  <si>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</si>
  <si>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</si>
  <si>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</si>
  <si>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</si>
  <si>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</si>
  <si>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</si>
  <si>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</si>
  <si>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</si>
  <si>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</si>
  <si>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</si>
  <si>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</si>
  <si>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</si>
  <si>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</si>
  <si>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</si>
  <si>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</si>
  <si>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</si>
  <si>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</si>
  <si>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</si>
  <si>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</si>
  <si>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</si>
  <si>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</si>
  <si>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</si>
  <si>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</si>
  <si>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</si>
  <si>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</si>
  <si>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</si>
  <si>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</si>
  <si>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</si>
  <si>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</si>
  <si>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</si>
  <si>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</si>
  <si>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</si>
  <si>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</si>
  <si>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</si>
  <si>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</si>
  <si>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</si>
  <si>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</si>
  <si>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</si>
  <si>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</si>
  <si>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</si>
  <si>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</si>
  <si>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</si>
  <si>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</si>
  <si>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</si>
  <si>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</si>
  <si>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</si>
  <si>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</si>
  <si>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</si>
  <si>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</si>
  <si>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</si>
  <si>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</si>
  <si>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</si>
  <si>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</si>
  <si>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</si>
  <si>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</si>
  <si>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</si>
  <si>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</si>
  <si>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</si>
  <si>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</si>
  <si>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</si>
  <si>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</si>
  <si>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</si>
  <si>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</si>
  <si>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</si>
  <si>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</si>
  <si>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</si>
  <si>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</si>
  <si>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</si>
  <si>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</si>
  <si>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</si>
  <si>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</si>
  <si>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</si>
  <si>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</si>
  <si>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</si>
  <si>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</si>
  <si>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</si>
  <si>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</si>
  <si>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</si>
  <si>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</si>
  <si>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</si>
  <si>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</si>
  <si>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</si>
  <si>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</si>
  <si>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</si>
  <si>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</si>
  <si>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</si>
  <si>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</si>
  <si>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</si>
  <si>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</si>
  <si>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</si>
  <si>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</si>
  <si>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</si>
  <si>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</si>
  <si>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</si>
  <si>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</si>
  <si>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</si>
  <si>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</si>
  <si>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</si>
  <si>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</si>
  <si>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</si>
  <si>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</si>
  <si>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</si>
  <si>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</si>
  <si>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</si>
  <si>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</si>
  <si>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</si>
  <si>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</si>
  <si>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</si>
  <si>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</si>
  <si>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</si>
  <si>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</si>
  <si>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</si>
  <si>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</si>
  <si>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</si>
  <si>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</si>
  <si>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</si>
  <si>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</si>
  <si>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</si>
  <si>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</si>
  <si>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</si>
  <si>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</si>
  <si>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</si>
  <si>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</si>
  <si>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</si>
  <si>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</si>
  <si>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</si>
  <si>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</si>
  <si>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</si>
  <si>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</si>
  <si>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</si>
  <si>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</si>
  <si>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</si>
  <si>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</si>
  <si>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</si>
  <si>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</si>
  <si>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</si>
  <si>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</si>
  <si>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</si>
  <si>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</si>
  <si>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</si>
  <si>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</si>
  <si>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</si>
  <si>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</si>
  <si>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</si>
  <si>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</si>
  <si>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</si>
  <si>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</si>
  <si>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</si>
  <si>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</si>
  <si>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</si>
  <si>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</si>
  <si>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</si>
  <si>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</si>
  <si>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</si>
  <si>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</si>
  <si>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</si>
  <si>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</si>
  <si>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</si>
  <si>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</si>
  <si>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</si>
  <si>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</si>
  <si>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</si>
  <si>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</si>
  <si>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</si>
  <si>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</si>
  <si>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</si>
  <si>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</si>
  <si>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</si>
  <si>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</si>
  <si>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</si>
  <si>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</si>
  <si>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</si>
  <si>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</si>
  <si>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</si>
  <si>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</si>
  <si>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</si>
  <si>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</si>
  <si>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</si>
  <si>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</si>
  <si>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</si>
  <si>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</si>
  <si>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</si>
  <si>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</si>
  <si>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</si>
  <si>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</si>
  <si>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</si>
  <si>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</si>
  <si>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</si>
  <si>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</si>
  <si>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</si>
  <si>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</si>
  <si>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</si>
  <si>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</si>
  <si>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</si>
  <si>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</si>
  <si>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</si>
  <si>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</si>
  <si>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</si>
  <si>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</si>
  <si>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</si>
  <si>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</si>
  <si>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</si>
  <si>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</si>
  <si>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</si>
  <si>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</si>
  <si>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</si>
  <si>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</si>
  <si>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</si>
  <si>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</si>
  <si>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</si>
  <si>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</si>
  <si>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</si>
  <si>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</si>
  <si>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</si>
  <si>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</si>
  <si>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</si>
  <si>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</si>
  <si>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</si>
  <si>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</si>
  <si>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</si>
  <si>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</si>
  <si>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</si>
  <si>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</si>
  <si>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</si>
  <si>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</si>
  <si>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</si>
  <si>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</si>
  <si>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</si>
  <si>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</si>
  <si>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</si>
  <si>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</si>
  <si>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</si>
  <si>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</si>
  <si>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</si>
  <si>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</si>
  <si>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</si>
  <si>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</si>
  <si>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</si>
  <si>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</si>
  <si>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</si>
  <si>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</si>
  <si>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</si>
  <si>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</si>
  <si>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</si>
  <si>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</si>
  <si>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</si>
  <si>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</si>
  <si>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</si>
  <si>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</si>
  <si>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</si>
  <si>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</si>
  <si>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</si>
  <si>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</si>
  <si>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</si>
  <si>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</si>
  <si>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</si>
  <si>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</si>
  <si>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</si>
  <si>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</si>
  <si>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</si>
  <si>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</si>
  <si>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</si>
  <si>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</si>
  <si>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</si>
  <si>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</si>
  <si>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</si>
  <si>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</si>
  <si>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</si>
  <si>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</si>
  <si>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</si>
  <si>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</si>
  <si>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</si>
  <si>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</si>
  <si>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</si>
  <si>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</si>
  <si>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</si>
  <si>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</si>
  <si>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</si>
  <si>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</si>
  <si>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</si>
  <si>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</si>
  <si>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</si>
  <si>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</si>
  <si>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</si>
  <si>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</si>
  <si>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</si>
  <si>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</si>
  <si>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</si>
  <si>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</si>
  <si>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</si>
  <si>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</si>
  <si>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</si>
  <si>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</si>
  <si>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</si>
  <si>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</si>
  <si>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</si>
  <si>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</si>
  <si>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</si>
  <si>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</si>
  <si>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</si>
  <si>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</si>
  <si>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</si>
  <si>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</si>
  <si>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</si>
  <si>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</si>
  <si>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</si>
  <si>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</si>
  <si>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</si>
  <si>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</si>
  <si>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</si>
  <si>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</si>
  <si>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</si>
  <si>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</si>
  <si>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</si>
  <si>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</si>
  <si>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</si>
  <si>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</si>
  <si>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</si>
  <si>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</si>
  <si>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</si>
  <si>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</si>
  <si>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</si>
  <si>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</si>
  <si>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</si>
  <si>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</si>
  <si>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</si>
  <si>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</si>
  <si>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</si>
  <si>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</si>
  <si>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</si>
  <si>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</si>
  <si>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</si>
  <si>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</si>
  <si>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</si>
  <si>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</si>
  <si>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</si>
  <si>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</si>
  <si>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</si>
  <si>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</si>
  <si>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</si>
  <si>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</si>
  <si>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</si>
  <si>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</si>
  <si>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</si>
  <si>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</si>
  <si>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</si>
  <si>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</si>
  <si>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</si>
  <si>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</si>
  <si>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</si>
  <si>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</si>
  <si>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</si>
  <si>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</si>
  <si>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</si>
  <si>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</si>
  <si>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</si>
  <si>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</si>
  <si>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</si>
  <si>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</si>
  <si>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</si>
  <si>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</si>
  <si>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</si>
  <si>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</si>
  <si>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</si>
  <si>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</si>
  <si>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</si>
  <si>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</si>
  <si>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</si>
  <si>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</si>
  <si>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</si>
  <si>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</si>
  <si>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</si>
  <si>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</si>
  <si>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</si>
  <si>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</si>
  <si>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</si>
  <si>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</si>
  <si>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</si>
  <si>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</si>
  <si>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</si>
  <si>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</si>
  <si>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</si>
  <si>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</si>
  <si>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</si>
  <si>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</si>
  <si>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</si>
  <si>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</si>
  <si>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</si>
  <si>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</si>
  <si>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</si>
  <si>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</si>
  <si>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</si>
  <si>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</si>
  <si>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</si>
  <si>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</si>
  <si>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</si>
  <si>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</si>
  <si>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</si>
  <si>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</si>
  <si>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</si>
  <si>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</si>
  <si>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</si>
  <si>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</si>
  <si>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</si>
  <si>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</si>
  <si>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</si>
  <si>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</si>
  <si>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</si>
  <si>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</si>
  <si>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</si>
  <si>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</si>
  <si>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</si>
  <si>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</si>
  <si>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</si>
  <si>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</si>
  <si>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</si>
  <si>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</si>
  <si>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</si>
  <si>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</si>
  <si>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</si>
  <si>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</si>
  <si>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</si>
  <si>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</si>
  <si>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</si>
  <si>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</si>
  <si>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</si>
  <si>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</si>
  <si>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</si>
  <si>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</si>
  <si>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</si>
  <si>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</si>
  <si>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</si>
  <si>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</si>
  <si>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</si>
  <si>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</si>
  <si>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</si>
  <si>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</si>
  <si>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</si>
  <si>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</si>
  <si>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</si>
  <si>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</si>
  <si>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</si>
  <si>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</si>
  <si>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</si>
  <si>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</si>
  <si>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</si>
  <si>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</si>
  <si>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</si>
  <si>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</si>
  <si>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</si>
  <si>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</si>
  <si>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</si>
  <si>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</si>
  <si>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</si>
  <si>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</si>
  <si>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</si>
  <si>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</si>
  <si>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</si>
  <si>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</si>
  <si>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</si>
  <si>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</si>
  <si>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</si>
  <si>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</si>
  <si>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</si>
  <si>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</si>
  <si>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</si>
  <si>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</si>
  <si>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</si>
  <si>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</si>
  <si>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</si>
  <si>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</si>
  <si>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</si>
  <si>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</si>
  <si>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</si>
  <si>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</si>
  <si>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</si>
  <si>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</si>
  <si>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</si>
  <si>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</si>
  <si>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</si>
  <si>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</si>
  <si>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</si>
  <si>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</si>
  <si>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</si>
  <si>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</si>
  <si>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</si>
  <si>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</si>
  <si>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</si>
  <si>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</si>
  <si>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</si>
  <si>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</si>
  <si>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</si>
  <si>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</si>
  <si>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</si>
  <si>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</si>
  <si>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</si>
  <si>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</si>
  <si>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</si>
  <si>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</si>
  <si>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</si>
  <si>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</si>
  <si>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</si>
  <si>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</si>
  <si>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</si>
  <si>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</si>
  <si>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</si>
  <si>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</si>
  <si>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</si>
  <si>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</si>
  <si>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</si>
  <si>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</si>
  <si>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</si>
  <si>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</si>
  <si>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</si>
  <si>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</si>
  <si>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</si>
  <si>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</si>
  <si>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</si>
  <si>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</si>
  <si>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</si>
  <si>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</si>
  <si>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</si>
  <si>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</si>
  <si>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</si>
  <si>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</si>
  <si>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</si>
  <si>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</si>
  <si>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</si>
  <si>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</si>
  <si>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</si>
  <si>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</si>
  <si>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</si>
  <si>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</si>
  <si>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</si>
  <si>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</si>
  <si>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</si>
  <si>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</si>
  <si>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</si>
  <si>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</si>
  <si>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</si>
  <si>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</si>
  <si>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</si>
  <si>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</si>
  <si>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</si>
  <si>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</si>
  <si>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</si>
  <si>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</si>
  <si>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</si>
  <si>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</si>
  <si>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</si>
  <si>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</si>
  <si>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</si>
  <si>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</si>
  <si>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</si>
  <si>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</si>
  <si>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</si>
  <si>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</si>
  <si>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</si>
  <si>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</si>
  <si>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</si>
  <si>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</si>
  <si>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</si>
  <si>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</si>
  <si>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</si>
  <si>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</si>
  <si>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</si>
  <si>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</si>
  <si>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</si>
  <si>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</si>
  <si>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</si>
  <si>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</si>
  <si>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</si>
  <si>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</si>
  <si>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</si>
  <si>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</si>
  <si>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</si>
  <si>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</si>
  <si>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</si>
  <si>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</si>
  <si>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</si>
  <si>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</si>
  <si>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</si>
  <si>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</si>
  <si>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</si>
  <si>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</si>
  <si>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</si>
  <si>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</si>
  <si>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</si>
  <si>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</si>
  <si>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</si>
  <si>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</si>
  <si>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</si>
  <si>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</si>
  <si>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</si>
  <si>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</si>
  <si>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</si>
  <si>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</si>
  <si>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</si>
  <si>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</si>
  <si>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</si>
  <si>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</si>
  <si>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</si>
  <si>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</si>
  <si>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</si>
  <si>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</si>
  <si>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</si>
  <si>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</si>
  <si>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</si>
  <si>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</si>
  <si>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</si>
  <si>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</si>
  <si>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</si>
  <si>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</si>
  <si>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</si>
  <si>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</si>
  <si>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</si>
  <si>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</si>
  <si>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</si>
  <si>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</si>
  <si>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</si>
  <si>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</si>
  <si>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</si>
  <si>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</si>
  <si>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</si>
  <si>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</si>
  <si>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</si>
  <si>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</si>
  <si>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</si>
  <si>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</si>
  <si>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</si>
  <si>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</si>
  <si>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</si>
  <si>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</si>
  <si>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</si>
  <si>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</si>
  <si>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</si>
  <si>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</si>
  <si>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</si>
  <si>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</si>
  <si>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</si>
  <si>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</si>
  <si>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</si>
  <si>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</si>
  <si>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</si>
  <si>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</si>
  <si>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</si>
  <si>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</si>
  <si>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</si>
  <si>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</si>
  <si>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</si>
  <si>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</si>
  <si>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</si>
  <si>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</si>
  <si>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</si>
  <si>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</si>
  <si>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</si>
  <si>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</si>
  <si>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</si>
  <si>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</si>
  <si>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</si>
  <si>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</si>
  <si>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</si>
  <si>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</si>
  <si>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</si>
  <si>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</si>
  <si>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</si>
  <si>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</si>
  <si>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</si>
  <si>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</si>
  <si>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</si>
  <si>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</si>
  <si>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</si>
  <si>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</si>
  <si>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</si>
  <si>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</si>
  <si>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</si>
  <si>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</si>
  <si>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</si>
  <si>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</si>
  <si>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</si>
  <si>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</si>
  <si>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</si>
  <si>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</si>
  <si>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</si>
  <si>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</si>
  <si>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</si>
  <si>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</si>
  <si>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</si>
  <si>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</si>
  <si>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</si>
  <si>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</si>
  <si>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</si>
  <si>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</si>
  <si>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</si>
  <si>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</si>
  <si>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</si>
  <si>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</si>
  <si>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</si>
  <si>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</si>
  <si>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</si>
  <si>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</si>
  <si>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</si>
  <si>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</si>
  <si>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</si>
  <si>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</si>
  <si>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</si>
  <si>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</si>
  <si>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</si>
  <si>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</si>
  <si>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</si>
  <si>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</si>
  <si>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</si>
  <si>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</si>
  <si>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</si>
  <si>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</si>
  <si>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</si>
  <si>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</si>
  <si>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</si>
  <si>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</si>
  <si>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</si>
  <si>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</si>
  <si>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</si>
  <si>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</si>
  <si>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</si>
  <si>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</si>
  <si>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</si>
  <si>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</si>
  <si>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</si>
  <si>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</si>
  <si>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</si>
  <si>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</si>
  <si>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</si>
  <si>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</si>
  <si>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</si>
  <si>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</si>
  <si>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</si>
  <si>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</si>
  <si>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</si>
  <si>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</si>
  <si>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</si>
  <si>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</si>
  <si>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</si>
  <si>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</si>
  <si>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</si>
  <si>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</si>
  <si>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</si>
  <si>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</si>
  <si>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</si>
  <si>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</si>
  <si>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</si>
  <si>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</si>
  <si>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</si>
  <si>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</si>
  <si>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</si>
  <si>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</si>
  <si>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</si>
  <si>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</si>
  <si>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</si>
  <si>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</si>
  <si>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</si>
  <si>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</si>
  <si>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</si>
  <si>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</si>
  <si>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</si>
  <si>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</si>
  <si>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</si>
  <si>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</si>
  <si>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</si>
  <si>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</si>
  <si>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</si>
  <si>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</si>
  <si>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</si>
  <si>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</si>
  <si>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</si>
  <si>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</si>
  <si>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</si>
  <si>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</si>
  <si>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</si>
  <si>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</si>
  <si>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</si>
  <si>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</si>
  <si>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</si>
  <si>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</si>
  <si>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</si>
  <si>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</si>
  <si>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</si>
  <si>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</si>
  <si>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</si>
  <si>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</si>
  <si>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</si>
  <si>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</si>
  <si>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</si>
  <si>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</si>
  <si>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</si>
  <si>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</si>
  <si>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</si>
  <si>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</si>
  <si>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</si>
  <si>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</si>
  <si>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</si>
  <si>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</si>
  <si>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</si>
  <si>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</si>
  <si>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</si>
  <si>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</si>
  <si>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</si>
  <si>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</si>
  <si>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</si>
  <si>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</si>
  <si>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</si>
  <si>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</si>
  <si>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</si>
  <si>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</si>
  <si>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</si>
  <si>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</si>
  <si>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</si>
  <si>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</si>
  <si>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</si>
  <si>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</si>
  <si>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</si>
  <si>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</si>
  <si>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</si>
  <si>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</si>
  <si>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</si>
  <si>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</si>
  <si>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</si>
  <si>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</si>
  <si>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</si>
  <si>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</si>
  <si>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</si>
  <si>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</si>
  <si>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</si>
  <si>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</si>
  <si>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</si>
  <si>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</si>
  <si>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</si>
  <si>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</si>
  <si>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</si>
  <si>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</si>
  <si>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</si>
  <si>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</si>
  <si>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</si>
  <si>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</si>
  <si>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</si>
  <si>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</si>
  <si>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</si>
  <si>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</si>
  <si>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</si>
  <si>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</si>
  <si>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</si>
  <si>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</si>
  <si>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</si>
  <si>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</si>
  <si>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</si>
  <si>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</si>
  <si>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</si>
  <si>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</si>
  <si>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</si>
  <si>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</si>
  <si>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</si>
  <si>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</si>
  <si>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</si>
  <si>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</si>
  <si>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</si>
  <si>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</si>
  <si>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</si>
  <si>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</si>
  <si>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</si>
  <si>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</si>
  <si>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</si>
  <si>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</si>
  <si>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</si>
  <si>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</si>
  <si>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</si>
  <si>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</si>
  <si>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</si>
  <si>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</si>
  <si>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</si>
  <si>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</si>
  <si>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</si>
  <si>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</si>
  <si>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</si>
  <si>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</si>
  <si>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</si>
  <si>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</si>
  <si>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</si>
  <si>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</si>
  <si>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</si>
  <si>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</si>
  <si>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</si>
  <si>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</si>
  <si>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</si>
  <si>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</si>
  <si>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</si>
  <si>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</si>
  <si>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</si>
  <si>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</si>
  <si>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</si>
  <si>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</si>
  <si>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</si>
  <si>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</si>
  <si>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</si>
  <si>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</si>
  <si>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</si>
  <si>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</si>
  <si>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</si>
  <si>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</si>
  <si>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</si>
  <si>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</si>
  <si>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</si>
  <si>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</si>
  <si>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</si>
  <si>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</si>
  <si>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</si>
  <si>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</si>
  <si>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</si>
  <si>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</si>
  <si>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</si>
  <si>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</si>
  <si>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</si>
  <si>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</si>
  <si>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</si>
  <si>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</si>
  <si>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</si>
  <si>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</si>
  <si>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</si>
  <si>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</si>
  <si>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</si>
  <si>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</si>
  <si>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</si>
  <si>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</si>
  <si>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</si>
  <si>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</si>
  <si>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</si>
  <si>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</si>
  <si>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</si>
  <si>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</si>
  <si>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</si>
  <si>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</si>
  <si>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</si>
  <si>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</si>
  <si>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</si>
  <si>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</si>
  <si>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</si>
  <si>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</si>
  <si>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</si>
  <si>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</si>
  <si>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</si>
  <si>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</si>
  <si>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</si>
  <si>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</si>
  <si>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</si>
  <si>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</si>
  <si>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</si>
  <si>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</si>
  <si>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</si>
  <si>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</si>
  <si>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</si>
  <si>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</si>
  <si>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</si>
  <si>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</si>
  <si>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</si>
  <si>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</si>
  <si>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</si>
  <si>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</si>
  <si>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</si>
  <si>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</si>
  <si>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</si>
  <si>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</si>
  <si>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</si>
  <si>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</si>
  <si>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</si>
  <si>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</si>
  <si>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</si>
  <si>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</si>
  <si>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</si>
  <si>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</si>
  <si>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</si>
  <si>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</si>
  <si>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</si>
  <si>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</si>
  <si>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</si>
  <si>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</si>
  <si>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</si>
  <si>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</si>
  <si>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</si>
  <si>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</si>
  <si>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</si>
  <si>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</si>
  <si>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</si>
  <si>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</si>
  <si>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</si>
  <si>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</si>
  <si>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</si>
  <si>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</si>
  <si>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</si>
  <si>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</si>
  <si>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</si>
  <si>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</si>
  <si>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</si>
  <si>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</si>
  <si>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</si>
  <si>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</si>
  <si>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</si>
  <si>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</si>
  <si>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</si>
  <si>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</si>
  <si>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</si>
  <si>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</si>
  <si>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</si>
  <si>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</si>
  <si>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</si>
  <si>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</si>
  <si>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</si>
  <si>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</si>
  <si>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</si>
  <si>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</si>
  <si>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</si>
  <si>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</si>
  <si>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</si>
  <si>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</si>
  <si>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</si>
  <si>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</si>
  <si>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</si>
  <si>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</si>
  <si>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</si>
  <si>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</si>
  <si>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</si>
  <si>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</si>
  <si>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</si>
  <si>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</si>
  <si>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</si>
  <si>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</si>
  <si>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</si>
  <si>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</si>
  <si>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</si>
  <si>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</si>
  <si>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</si>
  <si>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</si>
  <si>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</si>
  <si>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</si>
  <si>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</si>
  <si>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</si>
  <si>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</si>
  <si>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</si>
  <si>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</si>
  <si>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</si>
  <si>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</si>
  <si>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</si>
  <si>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</si>
  <si>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</si>
  <si>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</si>
  <si>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</si>
  <si>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</si>
  <si>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</si>
  <si>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</si>
  <si>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</si>
  <si>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</si>
  <si>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</si>
  <si>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</si>
  <si>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</si>
  <si>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</si>
  <si>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</si>
  <si>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</si>
  <si>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</si>
  <si>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</si>
  <si>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</si>
  <si>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</si>
  <si>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</si>
  <si>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</si>
  <si>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</si>
  <si>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</si>
  <si>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</si>
  <si>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</si>
  <si>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</si>
  <si>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</si>
  <si>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</si>
  <si>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</si>
  <si>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</si>
  <si>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</si>
  <si>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</si>
  <si>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</si>
  <si>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</si>
  <si>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</si>
  <si>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</si>
  <si>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</si>
  <si>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</si>
  <si>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</si>
  <si>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</si>
  <si>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</si>
  <si>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</si>
  <si>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</si>
  <si>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</si>
  <si>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</si>
  <si>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</si>
  <si>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</si>
  <si>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</si>
  <si>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</si>
  <si>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</si>
  <si>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</si>
  <si>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</si>
  <si>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</si>
  <si>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</si>
  <si>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</si>
  <si>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</si>
  <si>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</si>
  <si>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</si>
  <si>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</si>
  <si>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</si>
  <si>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</si>
  <si>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</si>
  <si>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</si>
  <si>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</si>
  <si>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</si>
  <si>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</si>
  <si>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</si>
  <si>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</si>
  <si>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</si>
  <si>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</si>
  <si>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</si>
  <si>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</si>
  <si>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</si>
  <si>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</si>
  <si>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</si>
  <si>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</si>
  <si>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</si>
  <si>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</si>
  <si>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</si>
  <si>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</si>
  <si>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</si>
  <si>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</si>
  <si>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</si>
  <si>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</si>
  <si>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</si>
  <si>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</si>
  <si>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</si>
  <si>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</si>
  <si>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</si>
  <si>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</si>
  <si>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</si>
  <si>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</si>
  <si>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</si>
  <si>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</si>
  <si>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</si>
  <si>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</si>
  <si>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</si>
  <si>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</si>
  <si>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</si>
  <si>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</si>
  <si>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</si>
  <si>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</si>
  <si>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</si>
  <si>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</si>
  <si>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</si>
  <si>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</si>
  <si>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</si>
  <si>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</si>
  <si>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</si>
  <si>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</si>
  <si>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</si>
  <si>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</si>
  <si>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</si>
  <si>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</si>
  <si>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</si>
  <si>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</si>
  <si>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</si>
  <si>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</si>
  <si>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</si>
  <si>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</si>
  <si>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</si>
  <si>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</si>
  <si>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</si>
  <si>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</si>
  <si>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</si>
  <si>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</si>
  <si>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</si>
  <si>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</si>
  <si>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</si>
  <si>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</si>
  <si>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</si>
  <si>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</si>
  <si>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</si>
  <si>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</si>
  <si>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</si>
  <si>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</si>
  <si>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</si>
  <si>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</si>
  <si>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</si>
  <si>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</si>
  <si>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</si>
  <si>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</si>
  <si>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</si>
  <si>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</si>
  <si>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</si>
  <si>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</si>
  <si>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</si>
  <si>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</si>
  <si>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</si>
  <si>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</si>
  <si>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</si>
  <si>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</si>
  <si>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</si>
  <si>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</si>
  <si>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</si>
  <si>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</si>
  <si>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</si>
  <si>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</si>
  <si>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</si>
  <si>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</si>
  <si>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</si>
  <si>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</si>
  <si>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</si>
  <si>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</si>
  <si>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</si>
  <si>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</si>
  <si>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</si>
  <si>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</si>
  <si>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</si>
  <si>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</si>
  <si>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</si>
  <si>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</si>
  <si>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</si>
  <si>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</si>
  <si>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</si>
  <si>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</si>
  <si>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</si>
  <si>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</si>
  <si>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</si>
  <si>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</si>
  <si>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</si>
  <si>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</si>
  <si>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</si>
  <si>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</si>
  <si>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</si>
  <si>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</si>
  <si>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</si>
  <si>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</si>
  <si>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</si>
  <si>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</si>
  <si>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</si>
  <si>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</si>
  <si>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</si>
  <si>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</si>
  <si>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</si>
  <si>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</si>
  <si>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</si>
  <si>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</si>
  <si>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</si>
  <si>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</si>
  <si>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</si>
  <si>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</si>
  <si>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</si>
  <si>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</si>
  <si>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</si>
  <si>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</si>
  <si>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</si>
  <si>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</si>
  <si>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</si>
  <si>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</si>
  <si>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</si>
  <si>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</si>
  <si>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</si>
  <si>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</si>
  <si>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</si>
  <si>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</si>
  <si>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</si>
  <si>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</si>
  <si>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</si>
  <si>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</si>
  <si>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</si>
  <si>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</si>
  <si>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</si>
  <si>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</si>
  <si>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</si>
  <si>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</si>
  <si>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</si>
  <si>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</si>
  <si>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</si>
  <si>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</si>
  <si>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</si>
  <si>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</si>
  <si>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</si>
  <si>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</si>
  <si>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</si>
  <si>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</si>
  <si>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</si>
  <si>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</si>
  <si>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</si>
  <si>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</si>
  <si>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</si>
  <si>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</si>
  <si>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</si>
  <si>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</si>
  <si>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</si>
  <si>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</si>
  <si>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</si>
  <si>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</si>
  <si>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</si>
  <si>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</si>
  <si>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</si>
  <si>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</si>
  <si>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</si>
  <si>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</si>
  <si>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</si>
  <si>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</si>
  <si>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</si>
  <si>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</si>
  <si>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</si>
  <si>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</si>
  <si>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</si>
  <si>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</si>
  <si>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</si>
  <si>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</si>
  <si>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</si>
  <si>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</si>
  <si>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</si>
  <si>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</si>
  <si>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</si>
  <si>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</si>
  <si>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</si>
  <si>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</si>
  <si>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</si>
  <si>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</si>
  <si>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</si>
  <si>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</si>
  <si>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</si>
  <si>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</si>
  <si>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</si>
  <si>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</si>
  <si>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</si>
  <si>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</si>
  <si>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</si>
  <si>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</si>
  <si>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</si>
  <si>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</si>
  <si>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</si>
  <si>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</si>
  <si>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</si>
  <si>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</si>
  <si>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</si>
  <si>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</si>
  <si>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</si>
  <si>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</si>
  <si>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</si>
  <si>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</si>
  <si>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</si>
  <si>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</si>
  <si>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</si>
  <si>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</si>
  <si>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</si>
  <si>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</si>
  <si>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</si>
  <si>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</si>
  <si>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</si>
  <si>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</si>
  <si>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</si>
  <si>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</si>
  <si>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</si>
  <si>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</si>
  <si>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</si>
  <si>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</si>
  <si>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</si>
  <si>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</si>
  <si>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</si>
  <si>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</si>
  <si>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</si>
  <si>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</si>
  <si>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</si>
  <si>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</si>
  <si>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</si>
  <si>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</si>
  <si>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</si>
  <si>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</si>
  <si>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</si>
  <si>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</si>
  <si>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</si>
  <si>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</si>
  <si>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</si>
  <si>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</si>
  <si>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</si>
  <si>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</si>
  <si>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</si>
  <si>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</si>
  <si>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</si>
  <si>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</si>
  <si>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</si>
  <si>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</si>
  <si>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</si>
  <si>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</si>
  <si>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</si>
  <si>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</si>
  <si>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</si>
  <si>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</si>
  <si>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</si>
  <si>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</si>
  <si>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</si>
  <si>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</si>
  <si>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</si>
  <si>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</si>
  <si>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</si>
  <si>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</si>
  <si>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</si>
  <si>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</si>
  <si>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</si>
  <si>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</si>
  <si>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</si>
  <si>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</si>
  <si>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</si>
  <si>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</si>
  <si>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</si>
  <si>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</si>
  <si>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</si>
  <si>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</si>
  <si>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</si>
  <si>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</si>
  <si>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</si>
  <si>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</si>
  <si>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</si>
  <si>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</si>
  <si>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</si>
  <si>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</si>
  <si>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</si>
  <si>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</si>
  <si>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</si>
  <si>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</si>
  <si>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</si>
  <si>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</si>
  <si>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</si>
  <si>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</si>
  <si>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</si>
  <si>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</si>
  <si>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</si>
  <si>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</si>
  <si>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</si>
  <si>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</si>
  <si>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</si>
  <si>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</si>
  <si>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</si>
  <si>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</si>
  <si>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</si>
  <si>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</si>
  <si>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</si>
  <si>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</si>
  <si>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</si>
  <si>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</si>
  <si>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</si>
  <si>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</si>
  <si>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</si>
  <si>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</si>
  <si>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</si>
  <si>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</si>
  <si>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</si>
  <si>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</si>
  <si>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</si>
  <si>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</si>
  <si>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</si>
  <si>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</si>
  <si>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</si>
  <si>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</si>
  <si>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</si>
  <si>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</si>
  <si>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</si>
  <si>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</si>
  <si>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</si>
  <si>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</si>
  <si>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</si>
  <si>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</si>
  <si>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</si>
  <si>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</si>
  <si>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</si>
  <si>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</si>
  <si>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</si>
  <si>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</si>
  <si>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</si>
  <si>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</si>
  <si>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</si>
  <si>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</si>
  <si>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</si>
  <si>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</si>
  <si>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</si>
  <si>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</si>
  <si>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</si>
  <si>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</si>
  <si>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</si>
  <si>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</si>
  <si>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</si>
  <si>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</si>
  <si>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</si>
  <si>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</si>
  <si>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</si>
  <si>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</si>
  <si>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</si>
  <si>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</si>
  <si>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</si>
  <si>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</si>
  <si>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</si>
  <si>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</si>
  <si>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</si>
  <si>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</si>
  <si>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</si>
  <si>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</si>
  <si>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</si>
  <si>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</si>
  <si>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</si>
  <si>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</si>
  <si>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</si>
  <si>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</si>
  <si>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</si>
  <si>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</si>
  <si>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</si>
  <si>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</si>
  <si>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</si>
  <si>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</si>
  <si>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</si>
  <si>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</si>
  <si>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</si>
  <si>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</si>
  <si>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</si>
  <si>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</si>
  <si>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</si>
  <si>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</si>
  <si>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</si>
  <si>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</si>
  <si>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</si>
  <si>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</si>
  <si>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</si>
  <si>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</si>
  <si>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</si>
  <si>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</si>
  <si>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</si>
  <si>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</si>
  <si>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</si>
  <si>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</si>
  <si>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</si>
  <si>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</si>
  <si>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</si>
  <si>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</si>
  <si>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</si>
  <si>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</si>
  <si>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</si>
  <si>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</si>
  <si>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</si>
  <si>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</si>
  <si>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</si>
  <si>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</si>
  <si>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</si>
  <si>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</si>
  <si>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</si>
  <si>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</si>
  <si>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</si>
  <si>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</si>
  <si>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</si>
  <si>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</si>
  <si>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</si>
  <si>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</si>
  <si>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</si>
  <si>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</si>
  <si>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</si>
  <si>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</si>
  <si>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</si>
  <si>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</si>
  <si>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</si>
  <si>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</si>
  <si>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</si>
  <si>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</si>
  <si>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</si>
  <si>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</si>
  <si>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</si>
  <si>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</si>
  <si>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</si>
  <si>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</si>
  <si>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</si>
  <si>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</si>
  <si>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</si>
  <si>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</si>
  <si>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</si>
  <si>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</si>
  <si>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</si>
  <si>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</si>
  <si>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</si>
  <si>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</si>
  <si>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</si>
  <si>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</si>
  <si>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</si>
  <si>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</si>
  <si>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</si>
  <si>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</si>
  <si>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</si>
  <si>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</si>
  <si>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</si>
  <si>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</si>
  <si>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</si>
  <si>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</si>
  <si>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</si>
  <si>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</si>
  <si>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</si>
  <si>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</si>
  <si>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</si>
  <si>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</si>
  <si>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</si>
  <si>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</si>
  <si>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</si>
  <si>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</si>
  <si>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</si>
  <si>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</si>
  <si>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</si>
  <si>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</si>
  <si>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</si>
  <si>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</si>
  <si>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</si>
  <si>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</si>
  <si>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</si>
  <si>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</si>
  <si>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</si>
  <si>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</si>
  <si>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</si>
  <si>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</si>
  <si>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</si>
  <si>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</si>
  <si>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</si>
  <si>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</si>
  <si>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</si>
  <si>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</si>
  <si>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</si>
  <si>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</si>
  <si>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</si>
  <si>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</si>
  <si>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</si>
  <si>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</si>
  <si>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</si>
  <si>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</si>
  <si>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</si>
  <si>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</si>
  <si>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</si>
  <si>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</si>
  <si>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</si>
  <si>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</si>
  <si>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</si>
  <si>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</si>
  <si>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</si>
  <si>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</si>
  <si>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</si>
  <si>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</si>
  <si>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</si>
  <si>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</si>
  <si>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</si>
  <si>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</si>
  <si>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</si>
  <si>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</si>
  <si>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</si>
  <si>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</si>
  <si>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</si>
  <si>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</si>
  <si>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</si>
  <si>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</si>
  <si>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</si>
  <si>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</si>
  <si>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</si>
  <si>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</si>
  <si>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</si>
  <si>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</si>
  <si>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</si>
  <si>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</si>
  <si>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</si>
  <si>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</si>
  <si>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</si>
  <si>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</si>
  <si>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</si>
  <si>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</si>
  <si>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</si>
  <si>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</si>
  <si>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</si>
  <si>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</si>
  <si>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</si>
  <si>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</si>
  <si>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</si>
  <si>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</si>
  <si>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</si>
  <si>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</si>
  <si>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</si>
  <si>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</si>
  <si>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</si>
  <si>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</si>
  <si>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</si>
  <si>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</si>
  <si>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</si>
  <si>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</si>
  <si>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</si>
  <si>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</si>
  <si>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</si>
  <si>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</si>
  <si>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</si>
  <si>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</si>
  <si>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</si>
  <si>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</si>
  <si>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</si>
  <si>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</si>
  <si>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</si>
  <si>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</si>
  <si>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</si>
  <si>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</si>
  <si>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</si>
  <si>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</si>
  <si>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</si>
  <si>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</si>
  <si>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</si>
  <si>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</si>
  <si>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</si>
  <si>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</si>
  <si>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</si>
  <si>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</si>
  <si>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</si>
  <si>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</si>
  <si>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</si>
  <si>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</si>
  <si>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</si>
  <si>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</si>
  <si>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</si>
  <si>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</si>
  <si>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</si>
  <si>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</si>
  <si>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</si>
  <si>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</si>
  <si>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</si>
  <si>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</si>
  <si>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</si>
  <si>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</si>
  <si>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</si>
  <si>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</si>
  <si>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</si>
  <si>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</si>
  <si>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</si>
  <si>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</si>
  <si>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</si>
  <si>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</si>
  <si>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</si>
  <si>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</si>
  <si>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</si>
  <si>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</si>
  <si>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</si>
  <si>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</si>
  <si>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</si>
  <si>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</si>
  <si>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</si>
  <si>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</si>
  <si>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</si>
  <si>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</si>
  <si>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</si>
  <si>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</si>
  <si>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</si>
  <si>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</si>
  <si>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</si>
  <si>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</si>
  <si>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</si>
  <si>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</si>
  <si>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</si>
  <si>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</si>
  <si>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</si>
  <si>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</si>
  <si>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</si>
  <si>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</si>
  <si>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</si>
  <si>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</si>
  <si>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</si>
  <si>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</si>
  <si>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</si>
  <si>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</si>
  <si>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</si>
  <si>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</si>
  <si>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</si>
  <si>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</si>
  <si>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</si>
  <si>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</si>
  <si>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</si>
  <si>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</si>
  <si>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</si>
  <si>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</si>
  <si>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</si>
  <si>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</si>
  <si>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</si>
  <si>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</si>
  <si>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</si>
  <si>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</si>
  <si>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</si>
  <si>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</si>
  <si>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</si>
  <si>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</si>
  <si>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</si>
  <si>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</si>
  <si>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</si>
  <si>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</si>
  <si>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</si>
  <si>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</si>
  <si>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</si>
  <si>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</si>
  <si>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</si>
  <si>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</si>
  <si>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</si>
  <si>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</si>
  <si>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</si>
  <si>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</si>
  <si>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</si>
  <si>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</si>
  <si>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</si>
  <si>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</si>
  <si>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</si>
  <si>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</si>
  <si>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</si>
  <si>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</si>
  <si>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</si>
  <si>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</si>
  <si>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</si>
  <si>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</si>
  <si>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</si>
  <si>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</si>
  <si>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</si>
  <si>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</si>
  <si>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</si>
  <si>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</si>
  <si>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</si>
  <si>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</si>
  <si>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</si>
  <si>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</si>
  <si>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</si>
  <si>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</si>
  <si>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</si>
  <si>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</si>
  <si>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</si>
  <si>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</si>
  <si>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</si>
  <si>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</si>
  <si>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</si>
  <si>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</si>
  <si>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</si>
  <si>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</si>
  <si>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</si>
  <si>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</si>
  <si>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</si>
  <si>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</si>
  <si>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</si>
  <si>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</si>
  <si>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</si>
  <si>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</si>
  <si>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</si>
  <si>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</si>
  <si>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</si>
  <si>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</si>
  <si>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</si>
  <si>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</si>
  <si>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</si>
  <si>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</si>
  <si>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</si>
  <si>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</si>
  <si>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</si>
  <si>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</si>
  <si>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</si>
  <si>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</si>
  <si>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</si>
  <si>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</si>
  <si>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</si>
  <si>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</si>
  <si>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</si>
  <si>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</si>
  <si>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</si>
  <si>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</si>
  <si>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</si>
  <si>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</si>
  <si>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</si>
  <si>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</si>
  <si>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</si>
  <si>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</si>
  <si>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</si>
  <si>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</si>
  <si>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</si>
  <si>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</si>
  <si>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</si>
  <si>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</si>
  <si>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</si>
  <si>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</si>
  <si>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</si>
  <si>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</si>
  <si>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</si>
  <si>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</si>
  <si>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</si>
  <si>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</si>
  <si>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</si>
  <si>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</si>
  <si>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</si>
  <si>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</si>
  <si>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</si>
  <si>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</si>
  <si>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</si>
  <si>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</si>
  <si>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</si>
  <si>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</si>
  <si>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</si>
  <si>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</si>
  <si>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</si>
  <si>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</si>
  <si>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</si>
  <si>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</si>
  <si>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</si>
  <si>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</si>
  <si>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</si>
  <si>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</si>
  <si>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</si>
  <si>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</si>
  <si>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</si>
  <si>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</si>
  <si>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</si>
  <si>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</si>
  <si>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</si>
  <si>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</si>
  <si>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</si>
  <si>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</si>
  <si>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</si>
  <si>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</si>
  <si>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</si>
  <si>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</si>
  <si>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</si>
  <si>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</si>
  <si>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</si>
  <si>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</si>
  <si>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</si>
  <si>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</si>
  <si>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</si>
  <si>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</si>
  <si>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</si>
  <si>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</si>
  <si>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</si>
  <si>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</si>
  <si>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</si>
  <si>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</si>
  <si>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</si>
  <si>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</si>
  <si>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</si>
  <si>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</si>
  <si>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</si>
  <si>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</si>
  <si>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</si>
  <si>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</si>
  <si>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</si>
  <si>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</si>
  <si>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</si>
  <si>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</si>
  <si>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</si>
  <si>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</si>
  <si>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</si>
  <si>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</si>
  <si>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</si>
  <si>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</si>
  <si>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</si>
  <si>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</si>
  <si>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</si>
  <si>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</si>
  <si>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</si>
  <si>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</si>
  <si>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</si>
  <si>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</si>
  <si>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</si>
  <si>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</si>
  <si>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</si>
  <si>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</si>
  <si>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</si>
  <si>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</si>
  <si>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</si>
  <si>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</si>
  <si>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</si>
  <si>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</si>
  <si>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</si>
  <si>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</si>
  <si>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</si>
  <si>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</si>
  <si>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</si>
  <si>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</si>
  <si>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</si>
  <si>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</si>
  <si>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</si>
  <si>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</si>
  <si>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</si>
  <si>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</si>
  <si>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</si>
  <si>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</si>
  <si>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</si>
  <si>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</si>
  <si>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</si>
  <si>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</si>
  <si>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</si>
  <si>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</si>
  <si>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</si>
  <si>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</si>
  <si>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</si>
  <si>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</si>
  <si>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</si>
  <si>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</si>
  <si>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</si>
  <si>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</si>
  <si>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</si>
  <si>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</si>
  <si>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</si>
  <si>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</si>
  <si>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</si>
  <si>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</si>
  <si>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</si>
  <si>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</si>
  <si>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</si>
  <si>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</si>
  <si>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</si>
  <si>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</si>
  <si>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</si>
  <si>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</si>
  <si>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</si>
  <si>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</si>
  <si>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</si>
  <si>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</si>
  <si>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</si>
  <si>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</si>
  <si>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</si>
  <si>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</si>
  <si>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</si>
  <si>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</si>
  <si>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</si>
  <si>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</si>
  <si>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</si>
  <si>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</si>
  <si>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</si>
  <si>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</si>
  <si>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</si>
  <si>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</si>
  <si>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</si>
  <si>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</si>
  <si>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</si>
  <si>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</si>
  <si>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</si>
  <si>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</si>
  <si>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</si>
  <si>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</si>
  <si>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</si>
  <si>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</si>
  <si>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</si>
  <si>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</si>
  <si>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</si>
  <si>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</si>
  <si>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</si>
  <si>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</si>
  <si>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</si>
  <si>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</si>
  <si>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</si>
  <si>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</si>
  <si>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</si>
  <si>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</si>
  <si>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</si>
  <si>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</si>
  <si>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</si>
  <si>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</si>
  <si>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</si>
  <si>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</si>
  <si>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</si>
  <si>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</si>
  <si>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</si>
  <si>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</si>
  <si>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</si>
  <si>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</si>
  <si>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</si>
  <si>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</si>
  <si>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</si>
  <si>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</si>
  <si>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</si>
  <si>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</si>
  <si>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</si>
  <si>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</si>
  <si>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</si>
  <si>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</si>
  <si>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</si>
  <si>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</si>
  <si>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</si>
  <si>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</si>
  <si>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</si>
  <si>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</si>
  <si>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</si>
  <si>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</si>
  <si>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</si>
  <si>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</si>
  <si>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</si>
  <si>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</si>
  <si>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</si>
  <si>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</si>
  <si>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</si>
  <si>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</si>
  <si>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</si>
  <si>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</si>
  <si>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</si>
  <si>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</si>
  <si>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</si>
  <si>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</si>
  <si>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</si>
  <si>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</si>
  <si>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</si>
  <si>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</si>
  <si>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</si>
  <si>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</si>
  <si>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</si>
  <si>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</si>
  <si>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</si>
  <si>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</si>
  <si>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</si>
  <si>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</si>
  <si>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</si>
  <si>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</si>
  <si>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</si>
  <si>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</si>
  <si>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</si>
  <si>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</si>
  <si>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</si>
  <si>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</si>
  <si>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</si>
  <si>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</si>
  <si>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</si>
  <si>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</si>
  <si>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</si>
  <si>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</si>
  <si>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</si>
  <si>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</si>
  <si>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</si>
  <si>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</si>
  <si>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</si>
  <si>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</si>
  <si>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</si>
  <si>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</si>
  <si>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</si>
  <si>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</si>
  <si>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</si>
  <si>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</si>
  <si>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</si>
  <si>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</si>
  <si>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</si>
  <si>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</si>
  <si>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</si>
  <si>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</si>
  <si>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</si>
  <si>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</si>
  <si>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</si>
  <si>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</si>
  <si>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</si>
  <si>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</si>
  <si>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</si>
  <si>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</si>
  <si>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</si>
  <si>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</si>
  <si>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</si>
  <si>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</si>
  <si>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</si>
  <si>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</si>
  <si>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</si>
  <si>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</si>
  <si>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</si>
  <si>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</si>
  <si>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</si>
  <si>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</si>
  <si>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</si>
  <si>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</si>
  <si>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</si>
  <si>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</si>
  <si>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</si>
  <si>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</si>
  <si>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</si>
  <si>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</si>
  <si>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</si>
  <si>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</si>
  <si>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</si>
  <si>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</si>
  <si>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</si>
  <si>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</si>
  <si>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</si>
  <si>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</si>
  <si>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</si>
  <si>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</si>
  <si>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</si>
  <si>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</si>
  <si>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</si>
  <si>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</si>
  <si>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</si>
  <si>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</si>
  <si>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</si>
  <si>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</si>
  <si>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</si>
  <si>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</si>
  <si>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</si>
  <si>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</si>
  <si>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</si>
  <si>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</si>
  <si>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</si>
  <si>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</si>
  <si>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</si>
  <si>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</si>
  <si>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</si>
  <si>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</si>
  <si>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</si>
  <si>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</si>
  <si>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</si>
  <si>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</si>
  <si>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</si>
  <si>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</si>
  <si>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</si>
  <si>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</si>
  <si>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</si>
  <si>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</si>
  <si>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</si>
  <si>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</si>
  <si>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</si>
  <si>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</si>
  <si>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</si>
  <si>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</si>
  <si>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</si>
  <si>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</si>
  <si>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</si>
  <si>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</si>
  <si>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</si>
  <si>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</si>
  <si>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</si>
  <si>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</si>
  <si>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</si>
  <si>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</si>
  <si>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</si>
  <si>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</si>
  <si>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</si>
  <si>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</si>
  <si>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</si>
  <si>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</si>
  <si>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</si>
  <si>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</si>
  <si>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</si>
  <si>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</si>
  <si>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</si>
  <si>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</si>
  <si>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</si>
  <si>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</si>
  <si>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</si>
  <si>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</si>
  <si>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</si>
  <si>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</si>
  <si>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</si>
  <si>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</si>
  <si>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</si>
  <si>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</si>
  <si>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</si>
  <si>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</si>
  <si>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</si>
  <si>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</si>
  <si>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</si>
  <si>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</si>
  <si>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</si>
  <si>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</si>
  <si>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</si>
  <si>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</si>
  <si>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</si>
  <si>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</si>
  <si>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</si>
  <si>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</si>
  <si>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</si>
  <si>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</si>
  <si>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</si>
  <si>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</si>
  <si>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</si>
  <si>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</si>
  <si>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</si>
  <si>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</si>
  <si>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</si>
  <si>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</si>
  <si>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</si>
  <si>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</si>
  <si>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</si>
  <si>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</si>
  <si>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</si>
  <si>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</si>
  <si>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</si>
  <si>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</si>
  <si>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</si>
  <si>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</si>
  <si>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</si>
  <si>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</si>
  <si>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</si>
  <si>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</si>
  <si>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</si>
  <si>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</si>
  <si>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</si>
  <si>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</si>
  <si>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</si>
  <si>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</si>
  <si>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</si>
  <si>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</si>
  <si>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</si>
  <si>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</si>
  <si>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</si>
  <si>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</si>
  <si>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</si>
  <si>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</si>
  <si>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</si>
  <si>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</si>
  <si>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</si>
  <si>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</si>
  <si>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</si>
  <si>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</si>
  <si>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</si>
  <si>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</si>
  <si>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</si>
  <si>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</si>
  <si>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</si>
  <si>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</si>
  <si>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</si>
  <si>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</si>
  <si>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</si>
  <si>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</si>
  <si>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</si>
  <si>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</si>
  <si>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</si>
  <si>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</si>
  <si>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</si>
  <si>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</si>
  <si>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</si>
  <si>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</si>
  <si>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</si>
  <si>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</si>
  <si>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</si>
  <si>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</si>
  <si>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</si>
  <si>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</si>
  <si>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</si>
  <si>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</si>
  <si>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</si>
  <si>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</si>
  <si>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</si>
  <si>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</si>
  <si>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</si>
  <si>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</si>
  <si>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</si>
  <si>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</si>
  <si>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</si>
  <si>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</si>
  <si>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</si>
  <si>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</si>
  <si>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</si>
  <si>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</si>
  <si>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</si>
  <si>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</si>
  <si>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</si>
  <si>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</si>
  <si>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</si>
  <si>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</si>
  <si>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</si>
  <si>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</si>
  <si>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</si>
  <si>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</si>
  <si>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</si>
  <si>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</si>
  <si>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</si>
  <si>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</si>
  <si>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</si>
  <si>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</si>
  <si>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</si>
  <si>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</si>
  <si>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</si>
  <si>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</si>
  <si>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</si>
  <si>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</si>
  <si>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</si>
  <si>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</si>
  <si>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</si>
  <si>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</si>
  <si>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</si>
  <si>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</si>
  <si>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</si>
  <si>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</si>
  <si>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</si>
  <si>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</si>
  <si>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</si>
  <si>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</si>
  <si>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</si>
  <si>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</si>
  <si>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</si>
  <si>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</si>
  <si>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</si>
  <si>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</si>
  <si>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</si>
  <si>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</si>
  <si>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</si>
  <si>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</si>
  <si>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</si>
  <si>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</si>
  <si>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</si>
  <si>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</si>
  <si>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</si>
  <si>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</si>
  <si>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</si>
  <si>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</si>
  <si>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</si>
  <si>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</si>
  <si>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</si>
  <si>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</si>
  <si>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</si>
  <si>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</si>
  <si>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</si>
  <si>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</si>
  <si>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</si>
  <si>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</si>
  <si>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</si>
  <si>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</si>
  <si>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</si>
  <si>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</si>
  <si>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</si>
  <si>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</si>
  <si>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</si>
  <si>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</si>
  <si>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</si>
  <si>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</si>
  <si>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</si>
  <si>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</si>
  <si>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</si>
  <si>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</si>
  <si>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</si>
  <si>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</si>
  <si>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</si>
  <si>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</si>
  <si>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</si>
  <si>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</si>
  <si>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</si>
  <si>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</si>
  <si>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</si>
  <si>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</si>
  <si>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</si>
  <si>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</si>
  <si>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</si>
  <si>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</si>
  <si>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</si>
  <si>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</si>
  <si>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</si>
  <si>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</si>
  <si>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</si>
  <si>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</si>
  <si>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</si>
  <si>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</si>
  <si>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</si>
  <si>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</si>
  <si>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</si>
  <si>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</si>
  <si>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</si>
  <si>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</si>
  <si>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</si>
  <si>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</si>
  <si>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</si>
  <si>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</si>
  <si>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</si>
  <si>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</si>
  <si>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</si>
  <si>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</si>
  <si>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</si>
  <si>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</si>
  <si>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</si>
  <si>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</si>
  <si>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</si>
  <si>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</si>
  <si>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</si>
  <si>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</si>
  <si>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</si>
  <si>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</si>
  <si>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</si>
  <si>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</si>
  <si>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</si>
  <si>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</si>
  <si>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</si>
  <si>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</si>
  <si>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</si>
  <si>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</si>
  <si>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</si>
  <si>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</si>
  <si>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</si>
  <si>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</si>
  <si>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</si>
  <si>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</si>
  <si>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</si>
  <si>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</si>
  <si>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</si>
  <si>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</si>
  <si>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</si>
  <si>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</si>
  <si>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</si>
  <si>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</si>
  <si>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</si>
  <si>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</si>
  <si>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</si>
  <si>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</si>
  <si>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</si>
  <si>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</si>
  <si>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</si>
  <si>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</si>
  <si>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</si>
  <si>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</si>
  <si>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</si>
  <si>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</si>
  <si>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</si>
  <si>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</si>
  <si>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</si>
  <si>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</si>
  <si>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</si>
  <si>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</si>
  <si>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</si>
  <si>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</si>
  <si>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</si>
  <si>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</si>
  <si>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</si>
  <si>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</si>
  <si>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</si>
  <si>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</si>
  <si>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</si>
  <si>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</si>
  <si>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</si>
  <si>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</si>
  <si>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</si>
  <si>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</si>
  <si>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</si>
  <si>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</si>
  <si>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</si>
  <si>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</si>
  <si>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</si>
  <si>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</si>
  <si>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</si>
  <si>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</si>
  <si>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</si>
  <si>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</si>
  <si>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</si>
  <si>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</si>
  <si>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</si>
  <si>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</si>
  <si>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</si>
  <si>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</si>
  <si>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</si>
  <si>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</si>
  <si>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</si>
  <si>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</si>
  <si>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</si>
  <si>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</si>
  <si>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</si>
  <si>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</si>
  <si>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</si>
  <si>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</si>
  <si>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</si>
  <si>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</si>
  <si>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</si>
  <si>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</si>
  <si>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</si>
  <si>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</si>
  <si>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</si>
  <si>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</si>
  <si>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</si>
  <si>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</si>
  <si>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</si>
  <si>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</si>
  <si>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</si>
  <si>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</si>
  <si>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</si>
  <si>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</si>
  <si>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</si>
  <si>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</si>
  <si>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</si>
  <si>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</si>
  <si>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</si>
  <si>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</si>
  <si>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</si>
  <si>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</si>
  <si>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</si>
  <si>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</si>
  <si>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</si>
  <si>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</si>
  <si>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</si>
  <si>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</si>
  <si>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</si>
  <si>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</si>
  <si>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</si>
  <si>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</si>
  <si>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</si>
  <si>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</si>
  <si>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</si>
  <si>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</si>
  <si>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</si>
  <si>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</si>
  <si>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</si>
  <si>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</si>
  <si>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</si>
  <si>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</si>
  <si>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</si>
  <si>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</si>
  <si>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</si>
  <si>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</si>
  <si>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</si>
  <si>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</si>
  <si>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</si>
  <si>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</si>
  <si>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</si>
  <si>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</si>
  <si>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</si>
  <si>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</si>
  <si>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</si>
  <si>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</si>
  <si>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</si>
  <si>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</si>
  <si>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</si>
  <si>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</si>
  <si>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</si>
  <si>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</si>
  <si>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</si>
  <si>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</si>
  <si>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</si>
  <si>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</si>
  <si>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</si>
  <si>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</si>
  <si>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</si>
  <si>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</si>
  <si>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</si>
  <si>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</si>
  <si>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</si>
  <si>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</si>
  <si>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</si>
  <si>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</si>
  <si>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</si>
  <si>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PCM-20251107-00001154</t>
  </si>
  <si>
    <t xml:space="preserve">at site TS </t>
  </si>
  <si>
    <t>PCM-20251107-00001175</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</si>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</sst>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4" totalsRowShown="0" headerRowDxfId="141" dataDxfId="140" headerRowBorderDxfId="138" tableBorderDxfId="139" totalsRowBorderDxfId="137">
  <autoFilter ref="A1:CJ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7" totalsRowShown="0" headerRowDxfId="32" dataDxfId="31" headerRowBorderDxfId="29" tableBorderDxfId="30" totalsRowBorderDxfId="28">
  <autoFilter ref="A1:L1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305.96000381944759</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45968.908429745374</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45968.908429745374</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45968.908429745374</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45968.908429745374</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45968.908429745374</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45968.908429745374</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45968.908429745374</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45968.908429745374</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45968.908429745374</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45968.908429745374</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45968.908429745374</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45968.908429745374</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45968.908429745374</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45968.908429745374</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45968.908429745374</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45968.908429745374</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45968.908429745374</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45968.908429745374</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45968.908429745374</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45968.908429745374</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45968.908429745374</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45968.908429745374</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45968.908429745374</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45968.908429745374</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45968.908429745374</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45968.908429745374</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45968.908429745374</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45968.908429745374</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45968.908429745374</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45968.908429745374</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45968.908429745374</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45968.908429745374</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45968.908429745374</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45968.908429745374</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45968.908429745374</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45968.908429745374</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45968.908429745374</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45968.908429745374</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45968.908429745374</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45968.908429745374</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45968.908429745374</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45968.908429745374</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45968.908429745374</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45968.908429745374</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45968.908429745374</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45968.908429745374</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45968.908429745374</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45968.908429745374</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45968.908429745374</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45968.908429745374</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45968.908429745374</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45968.908429745374</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45968.908429745374</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45968.908429745374</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45968.908429745374</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45968.908429745374</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45968.908429745374</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45968.908429745374</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45968.908429745374</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45968.908429745374</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45968.908429745374</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45968.908429745374</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45968.908429745374</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45968.908429745374</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45968.908429745374</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45968.908429745374</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45968.908429745374</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45968.908429745374</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45968.908429745374</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45968.908429745374</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45968.908429745374</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45968.908429745374</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45968.908429745374</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45968.908429745374</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45968.908429745374</v>
      </c>
      <c r="H77" s="118"/>
      <c r="I77" s="116" t="str">
        <f>IFERROR(VLOOKUP(D77,DB!A:F,6,0),"")</f>
        <v/>
      </c>
      <c r="J77" s="116" t="str">
        <f>IFERROR(VLOOKUP(D77,DB!A:G,7,0),"")</f>
        <v/>
      </c>
      <c r="K77" s="120"/>
      <c r="L77" s="121" t="str">
        <f>IFERROR(VLOOKUP(D77,DB!A:I,9,0),"")</f>
        <v/>
      </c>
    </row>
    <row r="78" spans="1:12" ht="15" customHeight="1">
      <c r="A78" s="124"/>
      <c r="B78" s="125" t="str">
        <f>IFERROR(VLOOKUP(D78,DB!A:K,11,0),"")</f>
        <v/>
      </c>
      <c r="C78" s="125"/>
      <c r="D78" s="125"/>
      <c r="E78" s="126"/>
      <c r="F78" s="127"/>
      <c r="G78" s="128">
        <f ca="1">IFERROR(NOW()-F78,"")</f>
        <v>45968.908429745374</v>
      </c>
      <c r="H78" s="127"/>
      <c r="I78" s="125" t="str">
        <f>IFERROR(VLOOKUP(D78,DB!A:F,6,0),"")</f>
        <v/>
      </c>
      <c r="J78" s="125" t="str">
        <f>IFERROR(VLOOKUP(D78,DB!A:G,7,0),"")</f>
        <v/>
      </c>
      <c r="K78" s="129"/>
      <c r="L78" s="130" t="str">
        <f>IFERROR(VLOOKUP(D78,DB!A:I,9,0),"")</f>
        <v/>
      </c>
    </row>
  </sheetData>
  <customSheetViews>
    <customSheetView guid="{F6042A99-DD27-4453-835D-0834D95730CC}" filter="1" showAutoFilter="1">
      <pageMargins left="0" right="0" top="0" bottom="0" header="0" footer="0"/>
      <autoFilter ref="B1:M1" xr:uid="{1D7F5D6E-26A6-4B5F-8344-490D2A3E63C8}"/>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4"/>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143.90859178241226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45968.908429745374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45968.908429745374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45968.908429745374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45968.908429745374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45968.908429745374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45968.908429745374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45968.908429745374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45968.908429745374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45968.908429745374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45968.908429745374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45968.908429745374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45968.908429745374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45968.908429745374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45968.908429745374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45968.908429745374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45968.908429745374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45968.908429745374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45968.908429745374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45968.908429745374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45968.908429745374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45968.908429745374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45968.908429745374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45968.908429745374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45968.908429745374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45968.908429745374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45968.908429745374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45968.908429745374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45968.908429745374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45968.908429745374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45968.908429745374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45968.908429745374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45968.908429745374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45968.908429745374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45968.908429745374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45968.908429745374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45968.908429745374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45968.908429745374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45968.908429745374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45968.908429745374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45968.908429745374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45968.908429745374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45968.908429745374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45968.908429745374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45968.908429745374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45968.908429745374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45968.908429745374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45968.908429745374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45968.908429745374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45968.908429745374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45968.908429745374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45968.908429745374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45968.908429745374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45968.908429745374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45968.908429745374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45968.908429745374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45968.908429745374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45968.908429745374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45968.908429745374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45968.908429745374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45968.908429745374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45968.908429745374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45968.908429745374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45968.908429745374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45968.908429745374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45968.908429745374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45968.908429745374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45968.908429745374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45968.908429745374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45968.908429745374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45968.908429745374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37"/>
      <c r="B74" s="138" t="str">
        <f>IFERROR(VLOOKUP(D74,DB!A:K,11,0),"")</f>
        <v/>
      </c>
      <c r="C74" s="138"/>
      <c r="D74" s="138"/>
      <c r="E74" s="139"/>
      <c r="F74" s="140"/>
      <c r="G74" s="141">
        <f ca="1">IFERROR(NOW()-F74,"-")</f>
        <v>45968.908429745374</v>
      </c>
      <c r="H74" s="140"/>
      <c r="I74" s="138" t="str">
        <f>IFERROR(VLOOKUP(D74,DB!A:F,6,0),"")</f>
        <v/>
      </c>
      <c r="J74" s="138" t="str">
        <f>IFERROR(VLOOKUP(D74,DB!A:G,7,0),"")</f>
        <v/>
      </c>
      <c r="K74" s="142"/>
      <c r="L74" s="138" t="str">
        <f>IFERROR(VLOOKUP(D74,DB!A:I,9,0),"")</f>
        <v/>
      </c>
      <c r="M74" s="138"/>
      <c r="N74" s="138"/>
      <c r="O74" s="138"/>
      <c r="P74" s="138"/>
      <c r="Q74" s="138"/>
      <c r="R74" s="138"/>
      <c r="S74" s="138"/>
      <c r="T74" s="138"/>
      <c r="U74" s="138"/>
      <c r="V74" s="138"/>
      <c r="W74" s="138"/>
      <c r="X74" s="138"/>
      <c r="Y74" s="138"/>
      <c r="Z74" s="138"/>
      <c r="AA74" s="138"/>
      <c r="AB74" s="138"/>
      <c r="AC74" s="138"/>
      <c r="AD74" s="138"/>
      <c r="AE74" s="138"/>
      <c r="AF74" s="138"/>
      <c r="AG74" s="138"/>
      <c r="AH74" s="138"/>
      <c r="AI74" s="138"/>
      <c r="AJ74" s="138"/>
      <c r="AK74" s="138"/>
      <c r="AL74" s="138"/>
      <c r="AM74" s="138"/>
      <c r="AN74" s="138"/>
      <c r="AO74" s="138"/>
      <c r="AP74" s="138"/>
      <c r="AQ74" s="138"/>
      <c r="AR74" s="138"/>
      <c r="AS74" s="138"/>
      <c r="AT74" s="138"/>
      <c r="AU74" s="138"/>
      <c r="AV74" s="138"/>
      <c r="AW74" s="138"/>
      <c r="AX74" s="138"/>
      <c r="AY74" s="138"/>
      <c r="AZ74" s="138"/>
      <c r="BA74" s="138"/>
      <c r="BB74" s="138"/>
      <c r="BC74" s="138"/>
      <c r="BD74" s="138"/>
      <c r="BE74" s="138"/>
      <c r="BF74" s="138"/>
      <c r="BG74" s="138"/>
      <c r="BH74" s="138"/>
      <c r="BI74" s="138"/>
      <c r="BJ74" s="138"/>
      <c r="BK74" s="138"/>
      <c r="BL74" s="138"/>
      <c r="BM74" s="138"/>
      <c r="BN74" s="138"/>
      <c r="BO74" s="138"/>
      <c r="BP74" s="138"/>
      <c r="BQ74" s="138"/>
      <c r="BR74" s="138"/>
      <c r="BS74" s="138"/>
      <c r="BT74" s="138"/>
      <c r="BU74" s="138"/>
      <c r="BV74" s="138"/>
      <c r="BW74" s="138"/>
      <c r="BX74" s="138"/>
      <c r="BY74" s="138"/>
      <c r="BZ74" s="138"/>
      <c r="CA74" s="138"/>
      <c r="CB74" s="138"/>
      <c r="CC74" s="138"/>
      <c r="CD74" s="138"/>
      <c r="CE74" s="138"/>
      <c r="CF74" s="138"/>
      <c r="CG74" s="138"/>
      <c r="CH74" s="138"/>
      <c r="CI74" s="138"/>
      <c r="CJ74" s="143"/>
    </row>
  </sheetData>
  <dataValidations count="2">
    <dataValidation allowBlank="1" showInputMessage="1" showErrorMessage="1" sqref="E1" xr:uid="{4D935161-CDD3-4592-B877-3FB59C99E142}"/>
    <dataValidation type="list" allowBlank="1" showInputMessage="1" showErrorMessage="1" sqref="E3:E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45968.908429745374</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45968.908429745374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45968.908429745374</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45968.908429745374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45968.908429745374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45968.908429745374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45968.908429745374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45968.908429745374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45968.908429745374</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45968.908429745374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45968.908429745374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45968.908429745374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45968.908429745374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45968.908429745374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45968.908429745374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45968.908429745374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45968.908429745374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45968.908429745374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45968.908429745374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45968.908429745374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45968.908429745374</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45968.908429745374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45968.908429745374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45968.908429745374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45968.908429745374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45968.908429745374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45968.908429745374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45968.908429745374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45968.908429745374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45968.908429745374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45968.908429745374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45968.908429745374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45968.908429745374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45968.908429745374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45968.908429745374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45968.908429745374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45968.908429745374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45968.908429745374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45968.908429745374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45968.908429745374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45968.908429745374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45968.908429745374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45968.908429745374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45968.908429745374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45968.908429745374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45968.908429745374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45968.908429745374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45968.908429745374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45968.908429745374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45968.908429745374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45968.908429745374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45968.908429745374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45968.908429745374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45968.908429745374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45968.908429745374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45968.908429745374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45968.908429745374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45968.908429745374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45968.908429745374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45968.908429745374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45968.908429745374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45968.908429745374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45968.908429745374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45968.908429745374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45968.908429745374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45968.908429745374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45968.908429745374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45968.908429745374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45968.908429745374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45968.908429745374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45968.908429745374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45968.908429745374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45968.908429745374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45968.908429745374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45968.908429745374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45968.908429745374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45968.908429745374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45968.908429745374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45968.908429745374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45968.908429745374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45968.908429745374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45968.908429745374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45968.908429745374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45968.908429745374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45968.908429745374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45968.908429745374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45968.908429745374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45968.908429745374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45968.908429745374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45968.908429745374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45968.908429745374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45968.908429745374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45968.908429745374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45968.908429745374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45968.908429745374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45968.908429745374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45968.908429745374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45968.908429745374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45968.908429745374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45968.908429745374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45968.908429745374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45968.908429745374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45968.908429745374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45968.908429745374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45968.908429745374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45968.908429745374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45968.908429745374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45968.908429745374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45968.908429745374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45968.908429745374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45968.908429745374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45968.908429745374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45968.908429745374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45968.908429745374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45968.908429745374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45968.908429745374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45968.908429745374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45968.908429745374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45968.908429745374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45968.908429745374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45968.908429745374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45968.908429745374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45968.908429745374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45968.908429745374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45968.908429745374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45968.908429745374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45968.908429745374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45968.908429745374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45968.908429745374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45968.908429745374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45968.908429745374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45968.908429745374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45968.908429745374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45968.908429745374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45968.908429745374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45968.908429745374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45968.908429745374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45968.908429745374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45968.908429745374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45968.908429745374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45968.908429745374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45968.908429745374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45968.908429745374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45968.908429745374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45968.908429745374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45968.908429745374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45968.908429745374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45968.908429745374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45968.908429745374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45968.908429745374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45968.908429745374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45968.908429745374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45968.908429745374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45968.908429745374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45968.908429745374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45968.908429745374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45968.908429745374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45968.908429745374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45968.908429745374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45968.908429745374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45968.908429745374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45968.908429745374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45968.908429745374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45968.908429745374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45968.908429745374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45968.908429745374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45968.908429745374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45968.908429745374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45968.908429745374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45968.908429745374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45968.908429745374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45968.908429745374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45968.908429745374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45968.908429745374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45968.908429745374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45968.908429745374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45968.908429745374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45968.908429745374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45968.908429745374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45968.908429745374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45968.908429745374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45968.908429745374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45968.908429745374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45968.908429745374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45968.908429745374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45968.908429745374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45968.908429745374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45968.908429745374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45968.908429745374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45968.908429745374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45968.908429745374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45968.908429745374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45968.908429745374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45968.908429745374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45968.908429745374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45968.908429745374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45968.908429745374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45968.908429745374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45968.908429745374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45968.908429745374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45968.908429745374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45968.908429745374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45968.908429745374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45968.908429745374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45968.908429745374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45968.908429745374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45968.908429745374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45968.908429745374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45968.908429745374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45968.908429745374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45968.908429745374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45968.908429745374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45968.908429745374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45968.908429745374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45968.908429745374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45968.908429745374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45968.908429745374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45968.908429745374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45968.908429745374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45968.908429745374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45968.908429745374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45968.908429745374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45968.908429745374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45968.908429745374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45968.908429745374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45968.908429745374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45968.908429745374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45968.908429745374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45968.908429745374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45968.908429745374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45968.908429745374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45968.908429745374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45968.908429745374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45968.908429745374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45968.908429745374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45968.908429745374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45968.908429745374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45968.908429745374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45968.908429745374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45968.908429745374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45968.908429745374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45968.908429745374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45968.908429745374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45968.908429745374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45968.908429745374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45968.908429745374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45968.908429745374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45968.908429745374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45968.908429745374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45968.908429745374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45968.908429745374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45968.908429745374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45968.908429745374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45968.908429745374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45968.908429745374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45968.908429745374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45968.908429745374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45968.908429745374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45968.908429745374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45968.908429745374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45968.908429745374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45968.908429745374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45968.908429745374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45968.908429745374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45968.908429745374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45968.908429745374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45968.908429745374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45968.908429745374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45968.908429745374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45968.908429745374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45968.908429745374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45968.908429745374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45968.908429745374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45968.908429745374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45968.908429745374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45968.908429745374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45968.908429745374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45968.908429745374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45968.908429745374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45968.908429745374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45968.908429745374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45968.908429745374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45968.908429745374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45968.908429745374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45968.908429745374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45968.908429745374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45968.908429745374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45968.908429745374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45968.908429745374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45968.908429745374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45968.908429745374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45968.908429745374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45968.908429745374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45968.908429745374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45968.908429745374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45968.908429745374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45968.908429745374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45968.908429745374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45968.908429745374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45968.908429745374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45968.908429745374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45968.908429745374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45968.908429745374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45968.908429745374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45968.908429745374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45968.908429745374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45968.908429745374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45968.908429745374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45968.908429745374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45968.908429745374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45968.908429745374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45968.908429745374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45968.908429745374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45968.908429745374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45968.908429745374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45968.908429745374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45968.908429745374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45968.908429745374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45968.908429745374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45968.908429745374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45968.908429745374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45968.908429745374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45968.908429745374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45968.908429745374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45968.908429745374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45968.908429745374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45968.908429745374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45968.908429745374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45968.908429745374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45968.908429745374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45968.908429745374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45968.908429745374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45968.908429745374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45968.908429745374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45968.908429745374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45968.908429745374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45968.908429745374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45968.908429745374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45968.908429745374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45968.908429745374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45968.908429745374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45968.908429745374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45968.908429745374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45968.908429745374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45968.908429745374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45968.908429745374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45968.908429745374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45968.908429745374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45968.908429745374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45968.908429745374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45968.908429745374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45968.908429745374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45968.908429745374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45968.908429745374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45968.908429745374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45968.908429745374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45968.908429745374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45968.908429745374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45968.908429745374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45968.908429745374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45968.908429745374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45968.908429745374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45968.908429745374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45968.908429745374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45968.908429745374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45968.908429745374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45968.908429745374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45968.908429745374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45968.908429745374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45968.908429745374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45968.908429745374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45968.908429745374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45968.908429745374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45968.908429745374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45968.908429745374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45968.908429745374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45968.908429745374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45968.908429745374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45968.908429745374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45968.908429745374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45968.908429745374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45968.908429745374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45968.908429745374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45968.908429745374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45968.908429745374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45968.908429745374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45968.908429745374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45968.908429745374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45968.908429745374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45968.908429745374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45968.908429745374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45968.908429745374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45968.908429745374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45968.908429745374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45968.908429745374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45968.908429745374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45968.908429745374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45968.908429745374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45968.908429745374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45968.908429745374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45968.908429745374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45968.908429745374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45968.908429745374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45968.908429745374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45968.908429745374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45968.908429745374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45968.908429745374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45968.908429745374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45968.908429745374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45968.908429745374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45968.908429745374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45968.908429745374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45968.908429745374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45968.908429745374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45968.908429745374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45968.908429745374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45968.908429745374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45968.908429745374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45968.908429745374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45968.908429745374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45968.908429745374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45968.908429745374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45968.908429745374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45968.908429745374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45968.908429745374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45968.908429745374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45968.908429745374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45968.908429745374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45968.908429745374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45968.908429745374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45968.908429745374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45968.908429745374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45968.908429745374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45968.908429745374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45968.908429745374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45968.908429745374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45968.908429745374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45968.908429745374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45968.908429745374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45968.908429745374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45968.908429745374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45968.908429745374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45968.908429745374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45968.908429745374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45968.908429745374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45968.908429745374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45968.908429745374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45968.908429745374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45968.908429745374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45968.908429745374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45968.908429745374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45968.908429745374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45968.908429745374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45968.908429745374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45968.908429745374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45968.908429745374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45968.908429745374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45968.908429745374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45968.908429745374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45968.908429745374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45968.908429745374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45968.908429745374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45968.908429745374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45968.908429745374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45968.908429745374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45968.908429745374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45968.908429745374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45968.908429745374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45968.908429745374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45968.908429745374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45968.908429745374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45968.908429745374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45968.908429745374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45968.908429745374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45968.908429745374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45968.908429745374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45968.908429745374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45968.908429745374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45968.908429745374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45968.908429745374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45968.908429745374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45968.908429745374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45968.908429745374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45968.908429745374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45968.908429745374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45968.908429745374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45968.908429745374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45968.908429745374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45968.908429745374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45968.908429745374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45968.908429745374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45968.908429745374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45968.908429745374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45968.908429745374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45968.908429745374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45968.908429745374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45968.908429745374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45968.908429745374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45968.908429745374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45968.908429745374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45968.908429745374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45968.908429745374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45968.908429745374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45968.908429745374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45968.908429745374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45968.908429745374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45968.908429745374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45968.908429745374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45968.908429745374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45968.908429745374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45968.908429745374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45968.908429745374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45968.908429745374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45968.908429745374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45968.908429745374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45968.908429745374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45968.908429745374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45968.908429745374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45968.908429745374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45968.908429745374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45968.908429745374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45968.908429745374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45968.908429745374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45968.908429745374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45968.908429745374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45968.908429745374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45968.908429745374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45968.908429745374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45968.908429745374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45968.908429745374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45968.908429745374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45968.908429745374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45968.908429745374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45968.908429745374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45968.908429745374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45968.908429745374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45968.908429745374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45968.908429745374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45968.908429745374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45968.908429745374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45968.908429745374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45968.908429745374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45968.908429745374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45968.908429745374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45968.908429745374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45968.908429745374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45968.908429745374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45968.908429745374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45968.908429745374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45968.908429745374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45968.908429745374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45968.908429745374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45968.908429745374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45968.908429745374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45968.908429745374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45968.908429745374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45968.908429745374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45968.908429745374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45968.908429745374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45968.908429745374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45968.908429745374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45968.908429745374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45968.908429745374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45968.908429745374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45968.908429745374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45968.908429745374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45968.908429745374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45968.908429745374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45968.908429745374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45968.908429745374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45968.908429745374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45968.908429745374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45968.908429745374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45968.908429745374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45968.908429745374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45968.908429745374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45968.908429745374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45968.908429745374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45968.908429745374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45968.908429745374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45968.908429745374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45968.908429745374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45968.908429745374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45968.908429745374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45968.908429745374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45968.908429745374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45968.908429745374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45968.908429745374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45968.908429745374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45968.908429745374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45968.908429745374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45968.908429745374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45968.908429745374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45968.908429745374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45968.908429745374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45968.908429745374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45968.908429745374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45968.908429745374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45968.908429745374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45968.908429745374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45968.908429745374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45968.908429745374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45968.908429745374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45968.908429745374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45968.908429745374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45968.908429745374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45968.908429745374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45968.908429745374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45968.908429745374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45968.908429745374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45968.908429745374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45968.908429745374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45968.908429745374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45968.908429745374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45968.908429745374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45968.908429745374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45968.908429745374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45968.908429745374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45968.908429745374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45968.908429745374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45968.908429745374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45968.908429745374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45968.908429745374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45968.908429745374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45968.908429745374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45968.908429745374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45968.908429745374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45968.908429745374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45968.908429745374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45968.908429745374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45968.908429745374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45968.908429745374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45968.908429745374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45968.908429745374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45968.908429745374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45968.908429745374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45968.908429745374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45968.908429745374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45968.908429745374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45968.908429745374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45968.908429745374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45968.908429745374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45968.908429745374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45968.908429745374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45968.908429745374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45968.908429745374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45968.908429745374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45968.908429745374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45968.908429745374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45968.908429745374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45968.908429745374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45968.908429745374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45968.908429745374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45968.908429745374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45968.908429745374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45968.908429745374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45968.908429745374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45968.908429745374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45968.908429745374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45968.908429745374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45968.908429745374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45968.908429745374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45968.908429745374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45968.908429745374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45968.908429745374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45968.908429745374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45968.908429745374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45968.908429745374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45968.908429745374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45968.908429745374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45968.908429745374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45968.908429745374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45968.908429745374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45968.908429745374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45968.908429745374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45968.908429745374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45968.908429745374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45968.908429745374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45968.908429745374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45968.908429745374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45968.908429745374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45968.908429745374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45968.908429745374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45968.908429745374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45968.908429745374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45968.908429745374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45968.908429745374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45968.908429745374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45968.908429745374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45968.908429745374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45968.908429745374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45968.908429745374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45968.908429745374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45968.908429745374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45968.908429745374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45968.908429745374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45968.908429745374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45968.908429745374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45968.908429745374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45968.908429745374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45968.908429745374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45968.908429745374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45968.908429745374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45968.908429745374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45968.908429745374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45968.908429745374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45968.908429745374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45968.908429745374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45968.908429745374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45968.908429745374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45968.908429745374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45968.908429745374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45968.908429745374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45968.908429745374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45968.908429745374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45968.908429745374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45968.908429745374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45968.908429745374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45968.908429745374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45968.908429745374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45968.908429745374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45968.908429745374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45968.908429745374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45968.908429745374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45968.908429745374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45968.908429745374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45968.908429745374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45968.908429745374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45968.908429745374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45968.908429745374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45968.908429745374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45968.908429745374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45968.908429745374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45968.908429745374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45968.908429745374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45968.908429745374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45968.908429745374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45968.908429745374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45968.908429745374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45968.908429745374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45968.908429745374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45968.908429745374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45968.908429745374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45968.908429745374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45968.908429745374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45968.908429745374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45968.908429745374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45968.908429745374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45968.908429745374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45968.908429745374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45968.908429745374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45968.908429745374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45968.908429745374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45968.908429745374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45968.908429745374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45968.908429745374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45968.908429745374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45968.908429745374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45968.908429745374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45968.908429745374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45968.908429745374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45968.908429745374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45968.908429745374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45968.908429745374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45968.908429745374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45968.908429745374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45968.908429745374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45968.908429745374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45968.908429745374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45968.908429745374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45968.908429745374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45968.908429745374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45968.908429745374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45968.908429745374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45968.908429745374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45968.908429745374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45968.908429745374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45968.908429745374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45968.908429745374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45968.908429745374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45968.908429745374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45968.908429745374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45968.908429745374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45968.908429745374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45968.908429745374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45968.908429745374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45968.908429745374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45968.908429745374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45968.908429745374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45968.908429745374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45968.908429745374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45968.908429745374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45968.908429745374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45968.908429745374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45968.908429745374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45968.908429745374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45968.908429745374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45968.908429745374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45968.908429745374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45968.908429745374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45968.908429745374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45968.908429745374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45968.908429745374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45968.908429745374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45968.908429745374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45968.908429745374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45968.908429745374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45968.908429745374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45968.908429745374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45968.908429745374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45968.908429745374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45968.908429745374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45968.908429745374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45968.908429745374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45968.908429745374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45968.908429745374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45968.908429745374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45968.908429745374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45968.908429745374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45968.908429745374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45968.908429745374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45968.908429745374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45968.908429745374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45968.908429745374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45968.908429745374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45968.908429745374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45968.908429745374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45968.908429745374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45968.908429745374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45968.908429745374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45968.908429745374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45968.908429745374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45968.908429745374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45968.908429745374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45968.908429745374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45968.908429745374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45968.908429745374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45968.908429745374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45968.908429745374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45968.908429745374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45968.908429745374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45968.908429745374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45968.908429745374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45968.908429745374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45968.908429745374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45968.908429745374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45968.908429745374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45968.908429745374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45968.908429745374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45968.908429745374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45968.908429745374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45968.908429745374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45968.908429745374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45968.908429745374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45968.908429745374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45968.908429745374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45968.908429745374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45968.908429745374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45968.908429745374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45968.908429745374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45968.908429745374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45968.908429745374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45968.908429745374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45968.908429745374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45968.908429745374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45968.908429745374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45968.908429745374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45968.908429745374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45968.908429745374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45968.908429745374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45968.908429745374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45968.908429745374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45968.908429745374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45968.908429745374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45968.908429745374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45968.908429745374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45968.908429745374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45968.908429745374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45968.908429745374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45968.908429745374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45968.908429745374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45968.908429745374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45968.908429745374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45968.908429745374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45968.908429745374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45968.908429745374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45968.908429745374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45968.908429745374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45968.908429745374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45968.908429745374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45968.908429745374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45968.908429745374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45968.908429745374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45968.908429745374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45968.908429745374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45968.908429745374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45968.908429745374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45968.908429745374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45968.908429745374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45968.908429745374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45968.908429745374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45968.908429745374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45968.908429745374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45968.908429745374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45968.908429745374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45968.908429745374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45968.908429745374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45968.908429745374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45968.908429745374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45968.908429745374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45968.908429745374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45968.908429745374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45968.908429745374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45968.908429745374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45968.908429745374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45968.908429745374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45968.908429745374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45968.908429745374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45968.908429745374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45968.908429745374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45968.908429745374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45968.908429745374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45968.908429745374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45968.908429745374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45968.908429745374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45968.908429745374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45968.908429745374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45968.908429745374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45968.908429745374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45968.908429745374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45968.908429745374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45968.908429745374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45968.908429745374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45968.908429745374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45968.908429745374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45968.908429745374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45968.908429745374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45968.908429745374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45968.908429745374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45968.908429745374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45968.908429745374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45968.908429745374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45968.908429745374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45968.908429745374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45968.908429745374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45968.908429745374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45968.908429745374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45968.908429745374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45968.908429745374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45968.908429745374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45968.908429745374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45968.908429745374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45968.908429745374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45968.908429745374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45968.908429745374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45968.908429745374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45968.908429745374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45968.908429745374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45968.908429745374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45968.908429745374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45968.908429745374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45968.908429745374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45968.908429745374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45968.908429745374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45968.908429745374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45968.908429745374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45968.908429745374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45968.908429745374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45968.908429745374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45968.908429745374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45968.908429745374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45968.908429745374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45968.908429745374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45968.908429745374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45968.908429745374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45968.908429745374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45968.908429745374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45968.908429745374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45968.908429745374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45968.908429745374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45968.908429745374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45968.908429745374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45968.908429745374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45968.908429745374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45968.908429745374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45968.908429745374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45968.908429745374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45968.908429745374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45968.908429745374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45968.908429745374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45968.908429745374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45968.908429745374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45968.908429745374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45968.908429745374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45968.908429745374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45968.908429745374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45968.908429745374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45968.908429745374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45968.908429745374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45968.908429745374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45968.908429745374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45968.908429745374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45968.908429745374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45968.908429745374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45968.908429745374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45968.908429745374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45968.908429745374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45968.908429745374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45968.908429745374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45968.908429745374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45968.908429745374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45968.908429745374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45968.908429745374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45968.908429745374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45968.908429745374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45968.908429745374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45968.908429745374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45968.908429745374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45968.908429745374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45968.908429745374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45968.908429745374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45968.908429745374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45968.908429745374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45968.908429745374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45968.908429745374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45968.908429745374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45968.908429745374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45968.908429745374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45968.908429745374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45968.908429745374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45968.908429745374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45968.908429745374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45968.908429745374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45968.908429745374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45968.908429745374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45968.908429745374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45968.908429745374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45968.908429745374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45968.908429745374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45968.908429745374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45968.908429745374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45968.908429745374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45968.908429745374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45968.908429745374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45968.908429745374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45968.908429745374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45968.908429745374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45968.908429745374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45968.908429745374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45968.908429745374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45968.908429745374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45968.908429745374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45968.908429745374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45968.908429745374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45968.908429745374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45968.908429745374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45968.908429745374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45968.908429745374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45968.908429745374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45968.908429745374</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7"/>
  <sheetViews>
    <sheetView workbookViewId="0">
      <selection activeCell="I4" sqref="I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265.42771215277753</v>
      </c>
      <c r="H2" s="96">
        <v>45703.474768518521</v>
      </c>
      <c r="I2" s="96" t="str">
        <f>IFERROR(VLOOKUP(D2,DB!A:F,6,0),"")</f>
        <v>SCECO</v>
      </c>
      <c r="J2" s="96" t="str">
        <f>IFERROR(VLOOKUP(D2,DB!A:G,7,0),"")</f>
        <v>Dead</v>
      </c>
      <c r="K2" s="98" t="s">
        <v>39108</v>
      </c>
      <c r="L2" s="92" t="str">
        <f>IFERROR(VLOOKUP(D2,DB!A:I,9,0),"")</f>
        <v>Latis</v>
      </c>
    </row>
    <row r="3" spans="1:16" ht="27" customHeight="1">
      <c r="A3" s="108" t="s">
        <v>39109</v>
      </c>
      <c r="B3" s="108" t="str">
        <f>IFERROR(VLOOKUP(D3,DB!A:K,11,0),"")</f>
        <v>R4</v>
      </c>
      <c r="C3" s="109">
        <v>1</v>
      </c>
      <c r="D3" s="92" t="s">
        <v>36067</v>
      </c>
      <c r="E3" s="95" t="s">
        <v>39021</v>
      </c>
      <c r="F3" s="112">
        <v>45968.853402777779</v>
      </c>
      <c r="G3" s="113">
        <f ca="1">IFERROR(NOW()-F3,"")</f>
        <v>5.5026967595040333E-2</v>
      </c>
      <c r="H3" s="112">
        <v>45968.848773148151</v>
      </c>
      <c r="I3" s="108" t="str">
        <f>IFERROR(VLOOKUP(D3,DB!A:F,6,0),"")</f>
        <v>SCECO</v>
      </c>
      <c r="J3" s="150" t="str">
        <f>IFERROR(VLOOKUP(D3,DB!A:G,7,0),"")</f>
        <v>Dead</v>
      </c>
      <c r="K3" s="114" t="s">
        <v>39110</v>
      </c>
      <c r="L3" s="110" t="str">
        <f>IFERROR(VLOOKUP(D3,DB!A:I,9,0),"")</f>
        <v>Latis</v>
      </c>
    </row>
    <row r="4" spans="1:16" ht="15" customHeight="1">
      <c r="A4" s="108" t="s">
        <v>39111</v>
      </c>
      <c r="B4" s="108" t="str">
        <f>IFERROR(VLOOKUP(D4,DB!A:K,11,0),"")</f>
        <v>R4</v>
      </c>
      <c r="C4" s="109">
        <v>1</v>
      </c>
      <c r="D4" s="92" t="s">
        <v>29126</v>
      </c>
      <c r="E4" s="95" t="s">
        <v>39021</v>
      </c>
      <c r="F4" s="112">
        <v>45968.867974537039</v>
      </c>
      <c r="G4" s="113">
        <f ca="1">IFERROR(NOW()-F4,"")</f>
        <v>4.0455208334606141E-2</v>
      </c>
      <c r="H4" s="112">
        <v>45968.861724537041</v>
      </c>
      <c r="I4" s="108" t="str">
        <f>IFERROR(VLOOKUP(D4,DB!A:F,6,0),"")</f>
        <v>SCECO</v>
      </c>
      <c r="J4" s="150" t="str">
        <f>IFERROR(VLOOKUP(D4,DB!A:G,7,0),"")</f>
        <v>Dead</v>
      </c>
      <c r="K4" s="114" t="s">
        <v>39112</v>
      </c>
      <c r="L4" s="110" t="str">
        <f>IFERROR(VLOOKUP(D4,DB!A:I,9,0),"")</f>
        <v>Latis</v>
      </c>
    </row>
    <row r="5" spans="1:16" ht="15" customHeight="1">
      <c r="A5" s="108"/>
      <c r="B5" s="108" t="str">
        <f>IFERROR(VLOOKUP(D5,DB!A:K,11,0),"")</f>
        <v/>
      </c>
      <c r="C5" s="109"/>
      <c r="D5" s="110"/>
      <c r="E5" s="111"/>
      <c r="F5" s="112"/>
      <c r="G5" s="113">
        <f ca="1">IFERROR(NOW()-F5,"")</f>
        <v>45968.908429745374</v>
      </c>
      <c r="H5" s="112"/>
      <c r="I5" s="108" t="str">
        <f>IFERROR(VLOOKUP(D5,DB!A:F,6,0),"")</f>
        <v/>
      </c>
      <c r="J5" s="150" t="str">
        <f>IFERROR(VLOOKUP(D5,DB!A:G,7,0),"")</f>
        <v/>
      </c>
      <c r="K5" s="114"/>
      <c r="L5" s="110" t="str">
        <f>IFERROR(VLOOKUP(D5,DB!A:I,9,0),"")</f>
        <v/>
      </c>
    </row>
    <row r="6" spans="1:16" ht="15" customHeight="1">
      <c r="A6" s="108"/>
      <c r="B6" s="108" t="str">
        <f>IFERROR(VLOOKUP(D6,DB!A:K,11,0),"")</f>
        <v/>
      </c>
      <c r="C6" s="109"/>
      <c r="D6" s="110"/>
      <c r="E6" s="111"/>
      <c r="F6" s="112"/>
      <c r="G6" s="113">
        <f ca="1">IFERROR(NOW()-F6,"")</f>
        <v>45968.908429745374</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45968.908429745374</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45968.908429745374</v>
      </c>
      <c r="H8" s="112"/>
      <c r="I8" s="108" t="str">
        <f>IFERROR(VLOOKUP(D8,DB!A:F,6,0),"")</f>
        <v/>
      </c>
      <c r="J8" s="108" t="str">
        <f>IFERROR(VLOOKUP(D8,DB!A:G,7,0),"")</f>
        <v/>
      </c>
      <c r="K8" s="114"/>
      <c r="L8" s="110" t="str">
        <f>IFERROR(VLOOKUP(D8,DB!A:I,9,0),"")</f>
        <v/>
      </c>
    </row>
    <row r="9" spans="1:16" ht="15" customHeight="1">
      <c r="A9" s="108"/>
      <c r="B9" s="108" t="str">
        <f>IFERROR(VLOOKUP(D9,DB!A:K,11,0),"")</f>
        <v/>
      </c>
      <c r="C9" s="109"/>
      <c r="D9" s="110"/>
      <c r="E9" s="111"/>
      <c r="F9" s="112"/>
      <c r="G9" s="113">
        <f ca="1">IFERROR(NOW()-F9,"")</f>
        <v>45968.908429745374</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45968.908429745374</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45968.908429745374</v>
      </c>
      <c r="H11" s="112"/>
      <c r="I11" s="108" t="str">
        <f>IFERROR(VLOOKUP(D11,DB!A:F,6,0),"")</f>
        <v/>
      </c>
      <c r="J11" s="108" t="str">
        <f>IFERROR(VLOOKUP(D11,DB!A:G,7,0),"")</f>
        <v/>
      </c>
      <c r="K11" s="114"/>
      <c r="L11" s="110" t="str">
        <f>IFERROR(VLOOKUP(D11,DB!A:I,9,0),"")</f>
        <v/>
      </c>
    </row>
    <row r="12" spans="1:16" ht="15" customHeight="1">
      <c r="A12" s="150"/>
      <c r="B12" s="150" t="str">
        <f>IFERROR(VLOOKUP(D12,DB!A:K,11,0),"")</f>
        <v/>
      </c>
      <c r="C12" s="94"/>
      <c r="D12" s="92"/>
      <c r="E12" s="95"/>
      <c r="F12" s="96"/>
      <c r="G12" s="151">
        <f ca="1">IFERROR(NOW()-F12,"")</f>
        <v>45968.908429745374</v>
      </c>
      <c r="H12" s="96"/>
      <c r="I12" s="150" t="str">
        <f>IFERROR(VLOOKUP(D12,DB!A:F,6,0),"")</f>
        <v/>
      </c>
      <c r="J12" s="150" t="str">
        <f>IFERROR(VLOOKUP(D12,DB!A:G,7,0),"")</f>
        <v/>
      </c>
      <c r="K12" s="98"/>
      <c r="L12" s="92" t="str">
        <f>IFERROR(VLOOKUP(D12,DB!A:I,9,0),"")</f>
        <v/>
      </c>
    </row>
    <row r="13" spans="1:16" ht="15" customHeight="1">
      <c r="A13" s="150"/>
      <c r="B13" s="150" t="str">
        <f>IFERROR(VLOOKUP(D13,DB!A:K,11,0),"")</f>
        <v/>
      </c>
      <c r="C13" s="94"/>
      <c r="D13" s="92"/>
      <c r="E13" s="95"/>
      <c r="F13" s="96"/>
      <c r="G13" s="151">
        <f ca="1">IFERROR(NOW()-F13,"")</f>
        <v>45968.908429745374</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45968.908429745374</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45968.908429745374</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45968.908429745374</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45968.908429745374</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45968.908429745374</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45968.908429745374</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45968.908429745374</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45968.908429745374</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45968.908429745374</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45968.908429745374</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45968.908429745374</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45968.908429745374</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45968.908429745374</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45968.908429745374</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45968.908429745374</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45968.908429745374</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45968.908429745374</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45968.908429745374</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45968.908429745374</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45968.908429745374</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45968.908429745374</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45968.908429745374</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45968.908429745374</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45968.908429745374</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45968.908429745374</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45968.908429745374</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45968.908429745374</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45968.908429745374</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45968.908429745374</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45968.908429745374</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45968.908429745374</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45968.908429745374</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45968.908429745374</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45968.908429745374</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45968.908429745374</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45968.908429745374</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45968.908429745374</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45968.908429745374</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45968.908429745374</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45968.908429745374</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45968.908429745374</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45968.908429745374</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45968.908429745374</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45968.908429745374</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45968.908429745374</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45968.908429745374</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45968.908429745374</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45968.908429745374</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45968.908429745374</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45968.908429745374</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45968.908429745374</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45968.908429745374</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45968.908429745374</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45968.908429745374</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45968.908429745374</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45968.908429745374</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45968.908429745374</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45968.908429745374</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45968.908429745374</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45968.908429745374</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45968.908429745374</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45968.908429745374</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45968.908429745374</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45968.908429745374</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45968.908429745374</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45968.908429745374</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45968.908429745374</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45968.908429745374</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45968.908429745374</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45968.908429745374</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45968.908429745374</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45968.908429745374</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45968.908429745374</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45968.908429745374</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45968.908429745374</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45968.908429745374</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45968.908429745374</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45968.908429745374</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45968.908429745374</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45968.908429745374</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45968.908429745374</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45968.908429745374</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45968.908429745374</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45968.908429745374</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45968.908429745374</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45968.908429745374</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45968.908429745374</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45968.908429745374</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45968.908429745374</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45968.908429745374</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45968.908429745374</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45968.908429745374</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45968.908429745374</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45968.908429745374</v>
      </c>
      <c r="H107" s="96"/>
      <c r="I107" s="150" t="str">
        <f>IFERROR(VLOOKUP(D107,DB!A:F,6,0),"")</f>
        <v/>
      </c>
      <c r="J107" s="150" t="str">
        <f>IFERROR(VLOOKUP(D107,DB!A:G,7,0),"")</f>
        <v/>
      </c>
      <c r="K107" s="98"/>
      <c r="L107" s="92" t="str">
        <f>IFERROR(VLOOKUP(D107,DB!A:I,9,0),"")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77.076369560185412</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42.719552430557087</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20.247318634261319</v>
      </c>
      <c r="H4" s="132">
        <v>45948.661111111112</v>
      </c>
      <c r="I4" s="131" t="str">
        <f>IFERROR(VLOOKUP(D4,DB!A:F,6,0),"")</f>
        <v>SCECO</v>
      </c>
      <c r="J4" s="131" t="str">
        <f>IFERROR(VLOOKUP(D4,DB!A:G,7,0),"")</f>
        <v>Dead</v>
      </c>
      <c r="K4" s="131" t="s">
        <v>39118</v>
      </c>
      <c r="L4" s="131" t="str">
        <f>IFERROR(VLOOKUP(D4,DB!A:I,9,0),"")</f>
        <v>Latis</v>
      </c>
    </row>
    <row r="5" spans="1:13" ht="15">
      <c r="A5" s="131" t="s">
        <v>39119</v>
      </c>
      <c r="B5" s="131" t="str">
        <f>IFERROR(VLOOKUP(D5,DB!A:K,11,0),"")</f>
        <v>R5</v>
      </c>
      <c r="C5" s="131">
        <v>1</v>
      </c>
      <c r="D5" s="131" t="s">
        <v>32330</v>
      </c>
      <c r="E5" s="107" t="s">
        <v>39021</v>
      </c>
      <c r="F5" s="132">
        <v>45968.848599537036</v>
      </c>
      <c r="G5" s="133">
        <f ca="1">IFERROR(NOW()-F5,"")</f>
        <v>5.9830208338098601E-2</v>
      </c>
      <c r="H5" s="132">
        <v>45968.827465277776</v>
      </c>
      <c r="I5" s="131" t="str">
        <f>IFERROR(VLOOKUP(D5,DB!A:F,6,0),"")</f>
        <v>SCECO</v>
      </c>
      <c r="J5" s="131" t="str">
        <f>IFERROR(VLOOKUP(D5,DB!A:G,7,0),"")</f>
        <v>Dead</v>
      </c>
      <c r="K5" s="131" t="s">
        <v>39120</v>
      </c>
      <c r="L5" s="131" t="str">
        <f>IFERROR(VLOOKUP(D5,DB!A:I,9,0),"")</f>
        <v>Latis</v>
      </c>
    </row>
    <row r="6" spans="1:13" ht="15">
      <c r="A6" s="131"/>
      <c r="B6" s="131" t="str">
        <f>IFERROR(VLOOKUP(D6,DB!A:K,11,0),"")</f>
        <v/>
      </c>
      <c r="C6" s="131"/>
      <c r="D6" s="131"/>
      <c r="E6" s="131"/>
      <c r="F6" s="131"/>
      <c r="G6" s="131">
        <f ca="1">IFERROR(NOW()-F6,"")</f>
        <v>45968.908429745374</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45968.908429745374</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45968.908429745374</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45968.908429745374</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45968.908429745374</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45968.908429745374</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45968.908429745374</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45968.908429745374</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45968.908429745374</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45968.908429745374</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45968.908429745374</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45968.908429745374</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45968.908429745374</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45968.908429745374</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45968.908429745374</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45968.908429745374</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45968.908429745374</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45968.908429745374</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45968.908429745374</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45968.908429745374</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45968.908429745374</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45968.908429745374</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45968.908429745374</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45968.908429745374</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45968.908429745374</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45968.908429745374</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45968.908429745374</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45968.908429745374</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45968.908429745374</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45968.908429745374</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45968.908429745374</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45968.908429745374</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45968.908429745374</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45968.908429745374</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45968.908429745374</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45968.908429745374</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45968.908429745374</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45968.908429745374</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45968.908429745374</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45968.908429745374</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45968.908429745374</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45968.908429745374</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45968.908429745374</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45968.908429745374</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45968.908429745374</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45968.908429745374</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45968.908429745374</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45968.908429745374</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45968.908429745374</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45968.908429745374</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45968.908429745374</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45968.908429745374</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45968.908429745374</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45968.908429745374</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45968.908429745374</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45968.908429745374</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45968.908429745374</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45968.908429745374</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45968.908429745374</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45968.908429745374</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45968.908429745374</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45968.908429745374</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45968.908429745374</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45968.908429745374</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45968.908429745374</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45968.908429745374</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45968.908429745374</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45968.908429745374</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45968.908429745374</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45968.908429745374</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45968.908429745374</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45968.908429745374</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45968.908429745374</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45968.908429745374</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45968.908429745374</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45968.908429745374</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45968.908429745374</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45968.908429745374</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45968.908429745374</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45968.908429745374</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45968.908429745374</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45968.908429745374</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45968.908429745374</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45968.908429745374</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45968.908429745374</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45968.908429745374</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45968.908429745374</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45968.908429745374</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45968.908429745374</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45968.908429745374</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45968.908429745374</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45968.908429745374</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45968.908429745374</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45968.908429745374</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45968.908429745374</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45968.908429745374</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45968.908429745374</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45968.908429745374</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45968.908429745374</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45968.908429745374</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45968.908429745374</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45968.908429745374</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45968.908429745374</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45968.908429745374</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45968.908429745374</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45968.908429745374</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45968.908429745374</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45968.908429745374</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45968.908429745374</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45968.908429745374</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45968.908429745374</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45968.908429745374</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45968.908429745374</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45968.908429745374</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45968.908429745374</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45968.908429745374</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45968.908429745374</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45968.908429745374</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45968.908429745374</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45968.908429745374</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45968.908429745374</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45968.908429745374</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45968.908429745374</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45968.908429745374</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45968.908429745374</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45968.908429745374</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45968.908429745374</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45968.908429745374</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45968.908429745374</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45968.908429745374</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45968.908429745374</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45968.908429745374</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45968.908429745374</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45968.908429745374</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45968.908429745374</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45968.908429745374</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45968.908429745374</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45968.908429745374</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45968.908429745374</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45968.908429745374</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45968.908429745374</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45968.908429745374</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45968.908429745374</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45968.908429745374</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45968.908429745374</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45968.908429745374</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45968.908429745374</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45968.908429745374</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45968.908429745374</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45968.908429745374</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45968.908429745374</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45968.908429745374</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45968.908429745374</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45968.908429745374</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45968.908429745374</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45968.908429745374</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45968.908429745374</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45968.908429745374</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45968.908429745374</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45968.908429745374</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45968.908429745374</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45968.908429745374</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45968.908429745374</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45968.908429745374</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45968.908429745374</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45968.908429745374</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45968.908429745374</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45968.908429745374</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45968.908429745374</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45968.908429745374</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45968.908429745374</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45968.908429745374</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45968.908429745374</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45968.908429745374</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45968.908429745374</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45968.908429745374</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45968.908429745374</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45968.908429745374</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45968.908429745374</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45968.908429745374</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45968.908429745374</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45968.908429745374</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45968.908429745374</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45968.908429745374</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45968.908429745374</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45968.908429745374</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45968.908429745374</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45968.908429745374</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45968.908429745374</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45968.908429745374</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45968.908429745374</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45968.908429745374</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45968.908429745374</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45968.908429745374</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45968.908429745374</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45968.908429745374</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45968.908429745374</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45968.908429745374</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45968.908429745374</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45968.908429745374</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45968.908429745374</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45968.908429745374</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45968.908429745374</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45968.908429745374</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45968.908429745374</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45968.908429745374</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45968.908429745374</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45968.908429745374</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45968.908429745374</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45968.908429745374</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45968.908429745374</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45968.908429745374</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45968.908429745374</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45968.908429745374</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45968.908429745374</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45968.908429745374</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45968.908429745374</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45968.908429745374</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45968.908429745374</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45968.908429745374</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45968.908429745374</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45968.908429745374</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45968.908429745374</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45968.908429745374</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45968.908429745374</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45968.908429745374</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45968.908429745374</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45968.908429745374</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45968.908429745374</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45968.908429745374</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45968.908429745374</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45968.908429745374</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45968.908429745374</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45968.908429745374</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45968.908429745374</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45968.908429745374</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45968.908429745374</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45968.908429745374</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45968.908429745374</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45968.908429745374</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45968.908429745374</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45968.908429745374</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45968.908429745374</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45968.908429745374</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45968.908429745374</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45968.908429745374</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45968.908429745374</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45968.908429745374</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45968.908429745374</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45968.908429745374</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45968.908429745374</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45968.908429745374</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45968.908429745374</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45968.908429745374</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45968.908429745374</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45968.908429745374</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45968.908429745374</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45968.908429745374</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45968.908429745374</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45968.908429745374</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45968.908429745374</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45968.908429745374</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45968.908429745374</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45968.908429745374</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45968.908429745374</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45968.908429745374</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45968.908429745374</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45968.908429745374</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45968.908429745374</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45968.908429745374</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45968.908429745374</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45968.908429745374</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45968.908429745374</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45968.908429745374</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45968.908429745374</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45968.908429745374</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45968.908429745374</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45968.908429745374</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45968.908429745374</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45968.908429745374</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abSelected="1" workbookViewId="0">
      <selection activeCell="A6" sqref="A6"/>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45968.908429745374</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45968.908429745374</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45968.908429745374</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45968.908429745374</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45968.908429745374</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45968.908429745374</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45968.908429745374</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45968.908429745374</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45968.908429745374</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45968.908429745374</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45968.908429745374</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45968.908429745374</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45968.908429745374</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45968.908429745374</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45968.908429745374</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45968.908429745374</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45968.908429745374</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45968.908429745374</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45968.908429745374</v>
      </c>
      <c r="H20" s="147"/>
      <c r="I20" s="86" t="str">
        <f>IFERROR(VLOOKUP(D20,DB!A:F,6,0),"")</f>
        <v/>
      </c>
      <c r="J20" s="61" t="str">
        <f>IFERROR(VLOOKUP(D20,DB!A:G,7,0),"")</f>
        <v/>
      </c>
      <c r="K20" s="148"/>
      <c r="L20" s="149"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2025-11-07T18:48:13Z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